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DieseArbeitsmappe" defaultThemeVersion="124226"/>
  <workbookProtection workbookPassword="E1FA" lockStructure="1"/>
  <bookViews>
    <workbookView xWindow="480" yWindow="90" windowWidth="19320" windowHeight="11700"/>
  </bookViews>
  <sheets>
    <sheet name="Gruppe" sheetId="4" r:id="rId1"/>
    <sheet name="Leistungen" sheetId="1" r:id="rId2"/>
    <sheet name="Übersicht" sheetId="5" state="hidden" r:id="rId3"/>
  </sheets>
  <definedNames>
    <definedName name="Bearbeiter">OFFSET(Leistungen!$E$3,3,0,COUNTA(Leistungen!$A:$A)-1,1)</definedName>
    <definedName name="_xlnm.Print_Area" localSheetId="0">Gruppe!$A$1:$E$26</definedName>
    <definedName name="_xlnm.Print_Area" localSheetId="1">Leistungen!$A$1:$E$51</definedName>
    <definedName name="_xlnm.Print_Area" localSheetId="2">Übersicht!$A$1:$K$202</definedName>
    <definedName name="_xlnm.Print_Titles" localSheetId="2">Übersicht!$1:$25</definedName>
    <definedName name="Gruppe">OFFSET(Gruppe!$A$6,1,0,Gruppe!$B$4+1,1)</definedName>
    <definedName name="Pkt_erreicht">OFFSET(Leistungen!$D$3,3,0,COUNTA(Leistungen!$A:$A)-1,1)</definedName>
    <definedName name="Pkt_max">OFFSET(Leistungen!$C$3,3,0,COUNTA(Leistungen!$A:$A)-1,1)</definedName>
  </definedNames>
  <calcPr calcId="145621"/>
</workbook>
</file>

<file path=xl/calcChain.xml><?xml version="1.0" encoding="utf-8"?>
<calcChain xmlns="http://schemas.openxmlformats.org/spreadsheetml/2006/main">
  <c r="F36" i="1" l="1"/>
  <c r="F22" i="1"/>
  <c r="F9" i="1"/>
  <c r="G5" i="5" l="1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M9" i="4"/>
  <c r="M7" i="4" s="1"/>
  <c r="A25" i="4"/>
  <c r="J25" i="4" s="1"/>
  <c r="A26" i="4"/>
  <c r="J26" i="4" s="1"/>
  <c r="J24" i="5" s="1"/>
  <c r="A8" i="4"/>
  <c r="J8" i="4" s="1"/>
  <c r="A9" i="4"/>
  <c r="J9" i="4" s="1"/>
  <c r="J7" i="5" s="1"/>
  <c r="A10" i="4"/>
  <c r="J10" i="4" s="1"/>
  <c r="A11" i="4"/>
  <c r="J11" i="4" s="1"/>
  <c r="A12" i="4"/>
  <c r="J12" i="4" s="1"/>
  <c r="A13" i="4"/>
  <c r="J13" i="4" s="1"/>
  <c r="K13" i="4" s="1"/>
  <c r="K11" i="5" s="1"/>
  <c r="A14" i="4"/>
  <c r="J14" i="4" s="1"/>
  <c r="A15" i="4"/>
  <c r="J15" i="4" s="1"/>
  <c r="J13" i="5" s="1"/>
  <c r="A16" i="4"/>
  <c r="J16" i="4" s="1"/>
  <c r="A17" i="4"/>
  <c r="J17" i="4" s="1"/>
  <c r="K17" i="4" s="1"/>
  <c r="K15" i="5" s="1"/>
  <c r="A18" i="4"/>
  <c r="J18" i="4" s="1"/>
  <c r="D18" i="4" s="1"/>
  <c r="I18" i="4" s="1"/>
  <c r="I16" i="5" s="1"/>
  <c r="A19" i="4"/>
  <c r="J19" i="4" s="1"/>
  <c r="J17" i="5" s="1"/>
  <c r="A20" i="4"/>
  <c r="J20" i="4" s="1"/>
  <c r="K20" i="4" s="1"/>
  <c r="K18" i="5" s="1"/>
  <c r="A21" i="4"/>
  <c r="J21" i="4"/>
  <c r="K21" i="4" s="1"/>
  <c r="K19" i="5" s="1"/>
  <c r="A22" i="4"/>
  <c r="J22" i="4" s="1"/>
  <c r="D22" i="4" s="1"/>
  <c r="A23" i="4"/>
  <c r="J23" i="4" s="1"/>
  <c r="K23" i="4" s="1"/>
  <c r="K21" i="5" s="1"/>
  <c r="A24" i="4"/>
  <c r="A7" i="4"/>
  <c r="J7" i="4" s="1"/>
  <c r="J5" i="5" s="1"/>
  <c r="B202" i="5"/>
  <c r="F1" i="1"/>
  <c r="B6" i="5"/>
  <c r="C6" i="5"/>
  <c r="B7" i="5"/>
  <c r="C7" i="5"/>
  <c r="B8" i="5"/>
  <c r="C8" i="5"/>
  <c r="B9" i="5"/>
  <c r="C9" i="5"/>
  <c r="B10" i="5"/>
  <c r="C10" i="5"/>
  <c r="B11" i="5"/>
  <c r="C11" i="5"/>
  <c r="B12" i="5"/>
  <c r="C12" i="5"/>
  <c r="B13" i="5"/>
  <c r="C13" i="5"/>
  <c r="B14" i="5"/>
  <c r="C14" i="5"/>
  <c r="B15" i="5"/>
  <c r="C15" i="5"/>
  <c r="B16" i="5"/>
  <c r="C16" i="5"/>
  <c r="B17" i="5"/>
  <c r="C17" i="5"/>
  <c r="B18" i="5"/>
  <c r="C18" i="5"/>
  <c r="B19" i="5"/>
  <c r="C19" i="5"/>
  <c r="B20" i="5"/>
  <c r="C20" i="5"/>
  <c r="B21" i="5"/>
  <c r="C21" i="5"/>
  <c r="B22" i="5"/>
  <c r="C22" i="5"/>
  <c r="B23" i="5"/>
  <c r="C23" i="5"/>
  <c r="B24" i="5"/>
  <c r="C24" i="5"/>
  <c r="C5" i="5"/>
  <c r="B5" i="5"/>
  <c r="F5" i="5"/>
  <c r="L5" i="5"/>
  <c r="F6" i="5"/>
  <c r="G6" i="5"/>
  <c r="L6" i="5"/>
  <c r="F7" i="5"/>
  <c r="G7" i="5"/>
  <c r="L7" i="5"/>
  <c r="F8" i="5"/>
  <c r="L8" i="5"/>
  <c r="M8" i="5"/>
  <c r="F9" i="5"/>
  <c r="L9" i="5"/>
  <c r="M9" i="5"/>
  <c r="F10" i="5"/>
  <c r="L10" i="5"/>
  <c r="M10" i="5"/>
  <c r="F11" i="5"/>
  <c r="L11" i="5"/>
  <c r="M11" i="5"/>
  <c r="F12" i="5"/>
  <c r="L12" i="5"/>
  <c r="M12" i="5"/>
  <c r="F13" i="5"/>
  <c r="L13" i="5"/>
  <c r="M13" i="5"/>
  <c r="F14" i="5"/>
  <c r="L14" i="5"/>
  <c r="M14" i="5"/>
  <c r="F15" i="5"/>
  <c r="L15" i="5"/>
  <c r="M15" i="5"/>
  <c r="F16" i="5"/>
  <c r="L16" i="5"/>
  <c r="M16" i="5"/>
  <c r="F17" i="5"/>
  <c r="L17" i="5"/>
  <c r="M17" i="5"/>
  <c r="F18" i="5"/>
  <c r="L18" i="5"/>
  <c r="M18" i="5"/>
  <c r="F19" i="5"/>
  <c r="L19" i="5"/>
  <c r="M19" i="5"/>
  <c r="F20" i="5"/>
  <c r="L20" i="5"/>
  <c r="M20" i="5"/>
  <c r="F21" i="5"/>
  <c r="L21" i="5"/>
  <c r="M21" i="5"/>
  <c r="F22" i="5"/>
  <c r="L22" i="5"/>
  <c r="M22" i="5"/>
  <c r="F23" i="5"/>
  <c r="L23" i="5"/>
  <c r="M23" i="5"/>
  <c r="F24" i="5"/>
  <c r="G24" i="5"/>
  <c r="L24" i="5"/>
  <c r="M24" i="5"/>
  <c r="B2" i="5"/>
  <c r="C4" i="4"/>
  <c r="D4" i="4" s="1"/>
  <c r="C1" i="1"/>
  <c r="C2" i="4" s="1"/>
  <c r="C2" i="5" s="1"/>
  <c r="D1" i="1"/>
  <c r="D202" i="5" s="1"/>
  <c r="D2" i="4"/>
  <c r="J24" i="4"/>
  <c r="J22" i="5" s="1"/>
  <c r="D14" i="4" l="1"/>
  <c r="D12" i="5" s="1"/>
  <c r="M7" i="5"/>
  <c r="C202" i="5"/>
  <c r="K26" i="4"/>
  <c r="K24" i="5" s="1"/>
  <c r="D23" i="4"/>
  <c r="I23" i="4" s="1"/>
  <c r="I21" i="5" s="1"/>
  <c r="K24" i="4"/>
  <c r="K22" i="5" s="1"/>
  <c r="J19" i="5"/>
  <c r="M5" i="5"/>
  <c r="J15" i="5"/>
  <c r="D24" i="4"/>
  <c r="H24" i="4" s="1"/>
  <c r="J10" i="5"/>
  <c r="D12" i="4"/>
  <c r="D10" i="5" s="1"/>
  <c r="D16" i="4"/>
  <c r="H16" i="4" s="1"/>
  <c r="K16" i="4"/>
  <c r="K14" i="5" s="1"/>
  <c r="D10" i="4"/>
  <c r="H10" i="4" s="1"/>
  <c r="J8" i="5"/>
  <c r="J11" i="5"/>
  <c r="J21" i="5"/>
  <c r="D26" i="4"/>
  <c r="D24" i="5" s="1"/>
  <c r="D2" i="5"/>
  <c r="D21" i="4"/>
  <c r="E2" i="4"/>
  <c r="D17" i="4"/>
  <c r="I17" i="4" s="1"/>
  <c r="I15" i="5" s="1"/>
  <c r="D11" i="4"/>
  <c r="H11" i="4" s="1"/>
  <c r="D9" i="4"/>
  <c r="I9" i="4" s="1"/>
  <c r="I7" i="5" s="1"/>
  <c r="D19" i="4"/>
  <c r="J18" i="5"/>
  <c r="K14" i="4"/>
  <c r="K12" i="5" s="1"/>
  <c r="J12" i="5"/>
  <c r="K22" i="4"/>
  <c r="K20" i="5" s="1"/>
  <c r="D7" i="4"/>
  <c r="K19" i="4"/>
  <c r="K17" i="5" s="1"/>
  <c r="J16" i="5"/>
  <c r="D13" i="4"/>
  <c r="D11" i="5" s="1"/>
  <c r="J20" i="5"/>
  <c r="D20" i="4"/>
  <c r="I20" i="4" s="1"/>
  <c r="I18" i="5" s="1"/>
  <c r="J14" i="5"/>
  <c r="J6" i="5"/>
  <c r="D15" i="4"/>
  <c r="K15" i="4"/>
  <c r="K13" i="5" s="1"/>
  <c r="D8" i="4"/>
  <c r="K25" i="4"/>
  <c r="K23" i="5" s="1"/>
  <c r="D25" i="4"/>
  <c r="J23" i="5"/>
  <c r="H22" i="4"/>
  <c r="D20" i="5"/>
  <c r="I22" i="4"/>
  <c r="I20" i="5" s="1"/>
  <c r="D16" i="5"/>
  <c r="H18" i="4"/>
  <c r="K18" i="4"/>
  <c r="K16" i="5" s="1"/>
  <c r="J9" i="5"/>
  <c r="H14" i="4" l="1"/>
  <c r="E14" i="4" s="1"/>
  <c r="E12" i="5" s="1"/>
  <c r="I14" i="4"/>
  <c r="I12" i="5" s="1"/>
  <c r="E16" i="4"/>
  <c r="E14" i="5" s="1"/>
  <c r="E22" i="4"/>
  <c r="E20" i="5" s="1"/>
  <c r="E18" i="4"/>
  <c r="E16" i="5" s="1"/>
  <c r="H22" i="5"/>
  <c r="E24" i="4"/>
  <c r="E22" i="5" s="1"/>
  <c r="I11" i="4"/>
  <c r="I9" i="5" s="1"/>
  <c r="D9" i="5"/>
  <c r="H23" i="4"/>
  <c r="E23" i="4" s="1"/>
  <c r="D21" i="5"/>
  <c r="D15" i="5"/>
  <c r="H17" i="4"/>
  <c r="D7" i="5"/>
  <c r="D14" i="5"/>
  <c r="H20" i="4"/>
  <c r="M8" i="4"/>
  <c r="D8" i="5"/>
  <c r="I10" i="4"/>
  <c r="I8" i="5" s="1"/>
  <c r="D22" i="5"/>
  <c r="I16" i="4"/>
  <c r="I14" i="5" s="1"/>
  <c r="H13" i="4"/>
  <c r="H9" i="4"/>
  <c r="D18" i="5"/>
  <c r="I13" i="4"/>
  <c r="I11" i="5" s="1"/>
  <c r="I24" i="4"/>
  <c r="I22" i="5" s="1"/>
  <c r="E2" i="5"/>
  <c r="I21" i="4"/>
  <c r="I19" i="5" s="1"/>
  <c r="H21" i="4"/>
  <c r="E21" i="4" s="1"/>
  <c r="D19" i="5"/>
  <c r="I12" i="4"/>
  <c r="I10" i="5" s="1"/>
  <c r="H12" i="4"/>
  <c r="H26" i="4"/>
  <c r="E26" i="4" s="1"/>
  <c r="I26" i="4"/>
  <c r="I24" i="5" s="1"/>
  <c r="H8" i="5"/>
  <c r="H7" i="4"/>
  <c r="D5" i="5"/>
  <c r="I7" i="4"/>
  <c r="I5" i="5" s="1"/>
  <c r="H14" i="5"/>
  <c r="D17" i="5"/>
  <c r="H19" i="4"/>
  <c r="E19" i="4" s="1"/>
  <c r="I19" i="4"/>
  <c r="I17" i="5" s="1"/>
  <c r="D6" i="5"/>
  <c r="H8" i="4"/>
  <c r="I8" i="4"/>
  <c r="I6" i="5" s="1"/>
  <c r="H12" i="5"/>
  <c r="D23" i="5"/>
  <c r="H25" i="4"/>
  <c r="E25" i="4" s="1"/>
  <c r="I25" i="4"/>
  <c r="I23" i="5" s="1"/>
  <c r="D13" i="5"/>
  <c r="H15" i="4"/>
  <c r="E15" i="4" s="1"/>
  <c r="I15" i="4"/>
  <c r="I13" i="5" s="1"/>
  <c r="H9" i="5"/>
  <c r="H16" i="5"/>
  <c r="H20" i="5"/>
  <c r="K11" i="4" l="1"/>
  <c r="K9" i="5" s="1"/>
  <c r="K12" i="4"/>
  <c r="K10" i="5" s="1"/>
  <c r="K9" i="4"/>
  <c r="K7" i="5" s="1"/>
  <c r="K10" i="4"/>
  <c r="H15" i="5"/>
  <c r="E17" i="4"/>
  <c r="E15" i="5" s="1"/>
  <c r="H11" i="5"/>
  <c r="E13" i="4"/>
  <c r="E11" i="5" s="1"/>
  <c r="H18" i="5"/>
  <c r="E20" i="4"/>
  <c r="E18" i="5" s="1"/>
  <c r="H21" i="5"/>
  <c r="E21" i="5"/>
  <c r="K8" i="4"/>
  <c r="K6" i="5" s="1"/>
  <c r="M6" i="5"/>
  <c r="K7" i="4"/>
  <c r="K5" i="5" s="1"/>
  <c r="H7" i="5"/>
  <c r="E24" i="5"/>
  <c r="H24" i="5"/>
  <c r="H19" i="5"/>
  <c r="E19" i="5"/>
  <c r="H10" i="5"/>
  <c r="H17" i="5"/>
  <c r="E17" i="5"/>
  <c r="H5" i="5"/>
  <c r="H13" i="5"/>
  <c r="E13" i="5"/>
  <c r="H23" i="5"/>
  <c r="E23" i="5"/>
  <c r="H6" i="5"/>
  <c r="E9" i="4" l="1"/>
  <c r="E7" i="5" s="1"/>
  <c r="E11" i="4"/>
  <c r="E9" i="5" s="1"/>
  <c r="E12" i="4"/>
  <c r="E10" i="5" s="1"/>
  <c r="K8" i="5"/>
  <c r="E10" i="4"/>
  <c r="E8" i="5" s="1"/>
  <c r="E8" i="4"/>
  <c r="E6" i="5" s="1"/>
  <c r="E7" i="4"/>
  <c r="E5" i="5" s="1"/>
</calcChain>
</file>

<file path=xl/sharedStrings.xml><?xml version="1.0" encoding="utf-8"?>
<sst xmlns="http://schemas.openxmlformats.org/spreadsheetml/2006/main" count="264" uniqueCount="120">
  <si>
    <t>1.</t>
  </si>
  <si>
    <t>Erläuterungstext zum Entwurf</t>
  </si>
  <si>
    <t xml:space="preserve">2. </t>
  </si>
  <si>
    <t>Bauantrag</t>
  </si>
  <si>
    <t>Berechnungen nach DIN 277</t>
  </si>
  <si>
    <t>3.</t>
  </si>
  <si>
    <t>Standard-Bauteil-Aufbauten</t>
  </si>
  <si>
    <t>Luftschall</t>
  </si>
  <si>
    <t>Trittschall</t>
  </si>
  <si>
    <t>5.</t>
  </si>
  <si>
    <t>Quellennachweis</t>
  </si>
  <si>
    <t>1.1</t>
  </si>
  <si>
    <t>1.2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</si>
  <si>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</si>
  <si>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</si>
  <si>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</si>
  <si>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</si>
  <si>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</si>
  <si>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</si>
  <si>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</si>
  <si>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</si>
  <si>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</si>
  <si>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</si>
  <si>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3.1</t>
  </si>
  <si>
    <t>3.2</t>
  </si>
  <si>
    <t>4.1</t>
  </si>
  <si>
    <t>4.2</t>
  </si>
  <si>
    <t>4.3</t>
  </si>
  <si>
    <t>4.4</t>
  </si>
  <si>
    <t>4.5</t>
  </si>
  <si>
    <t>Gesamt</t>
  </si>
  <si>
    <t>Tauwasserfreiheit im Bauteil - Glaser</t>
  </si>
  <si>
    <t>Punkte 
MAX</t>
  </si>
  <si>
    <t>2.11</t>
  </si>
  <si>
    <t>Nachweis Schimmelpilzwachstum / Wärmebrücken</t>
  </si>
  <si>
    <t>Erneuerbare Energien Gesetz</t>
  </si>
  <si>
    <t>Gruppe</t>
  </si>
  <si>
    <t>Name</t>
  </si>
  <si>
    <t>Matr.-Nr.:</t>
  </si>
  <si>
    <t>Nummer</t>
  </si>
  <si>
    <t>Punkte 
ERREICHT</t>
  </si>
  <si>
    <t>Leistungen Gruppe</t>
  </si>
  <si>
    <t>Prozent
ERREICHT</t>
  </si>
  <si>
    <t>pers. Prozent
ERREICHT</t>
  </si>
  <si>
    <t>pers. Punkte
ERREICHT</t>
  </si>
  <si>
    <t>pers. Punkte
Präsentation [max10]</t>
  </si>
  <si>
    <t>pers. Prozente
Präsentation</t>
  </si>
  <si>
    <t xml:space="preserve">Ansicht Nord </t>
  </si>
  <si>
    <t>Ansicht SÜD</t>
  </si>
  <si>
    <t>Ansicht West</t>
  </si>
  <si>
    <t>Querschnitt</t>
  </si>
  <si>
    <t>Längsschnitt</t>
  </si>
  <si>
    <t>Kostenschätzung/Finanzierung</t>
  </si>
  <si>
    <t>Beschreibung der Tragkonstruktion / mit Skizzen</t>
  </si>
  <si>
    <t>2.12</t>
  </si>
  <si>
    <t>Gebrauchstauglichkeit der Bauteile  - WUFI_____optional</t>
  </si>
  <si>
    <t>1.3</t>
  </si>
  <si>
    <t>Punkte gesamt
gewichtet</t>
  </si>
  <si>
    <t>Bewertung Prozent
gewichtet</t>
  </si>
  <si>
    <t>4.4.1</t>
  </si>
  <si>
    <t>4.4.2</t>
  </si>
  <si>
    <t>4.1.1</t>
  </si>
  <si>
    <t>4.1.2</t>
  </si>
  <si>
    <t>4.1.3</t>
  </si>
  <si>
    <t>4.2.1</t>
  </si>
  <si>
    <t>4.2.2</t>
  </si>
  <si>
    <t>4.3.1</t>
  </si>
  <si>
    <t>4.3.2</t>
  </si>
  <si>
    <t>4.4.3</t>
  </si>
  <si>
    <r>
      <t>pers. Prozent
ERREICHT</t>
    </r>
    <r>
      <rPr>
        <sz val="6"/>
        <rFont val="Arial"/>
        <family val="2"/>
      </rPr>
      <t xml:space="preserve"> gewichtet</t>
    </r>
  </si>
  <si>
    <t>zu erbringende Punkte:</t>
  </si>
  <si>
    <t>maximal erreichbare Punkte:</t>
  </si>
  <si>
    <t>Grundriss EG     a) mit Maßen b) möbliert</t>
  </si>
  <si>
    <t>Grundriss OG     a) mit Maßen b) möbliert</t>
  </si>
  <si>
    <t>Fassadenschnitt</t>
  </si>
  <si>
    <t>3.4.1</t>
  </si>
  <si>
    <t>3.3</t>
  </si>
  <si>
    <t>3.4.2</t>
  </si>
  <si>
    <t>3.4.3</t>
  </si>
  <si>
    <t>3.4.4</t>
  </si>
  <si>
    <t>3.4.5</t>
  </si>
  <si>
    <t>3.4.6</t>
  </si>
  <si>
    <t>3.4.7</t>
  </si>
  <si>
    <t>3.4.8</t>
  </si>
  <si>
    <t>Lageplan mit Außenanlagen</t>
  </si>
  <si>
    <t>wird vom Prof. eingetragen</t>
  </si>
  <si>
    <t>bearbeitet von 
[Nummer]</t>
  </si>
  <si>
    <t>hier jeweils die 
Bearbeiter-Nummer eintragen</t>
  </si>
  <si>
    <r>
      <t xml:space="preserve">pers. Punkte
</t>
    </r>
    <r>
      <rPr>
        <b/>
        <sz val="8"/>
        <rFont val="Arial"/>
        <family val="2"/>
      </rPr>
      <t>≥</t>
    </r>
    <r>
      <rPr>
        <b/>
        <sz val="8"/>
        <rFont val="Arial"/>
        <family val="2"/>
      </rPr>
      <t xml:space="preserve"> 80+x !
</t>
    </r>
    <r>
      <rPr>
        <sz val="6"/>
        <rFont val="Arial"/>
        <family val="2"/>
      </rPr>
      <t>(max 100+x bewertet!)</t>
    </r>
  </si>
  <si>
    <t>Größe</t>
  </si>
  <si>
    <t>1</t>
  </si>
  <si>
    <r>
      <t xml:space="preserve">Detail </t>
    </r>
    <r>
      <rPr>
        <b/>
        <sz val="8"/>
        <rFont val="Arial"/>
        <family val="2"/>
      </rPr>
      <t>Nr. eintragen</t>
    </r>
    <r>
      <rPr>
        <sz val="8"/>
        <rFont val="Arial"/>
        <family val="2"/>
      </rPr>
      <t xml:space="preserve"> (eines je Gruppenmitglied)</t>
    </r>
  </si>
  <si>
    <t>Ansicht Ost</t>
  </si>
  <si>
    <t>3.4.9</t>
  </si>
  <si>
    <t>3.4.10</t>
  </si>
  <si>
    <t>Detail Nr. eintragen (eines je Gruppenmitglied)</t>
  </si>
  <si>
    <t>Brandschutz zum Vortestat 6</t>
  </si>
  <si>
    <t>ALLE</t>
  </si>
  <si>
    <t>Klimabedingten Feuchteschutzes         Vortestat 4</t>
  </si>
  <si>
    <t>Bauphysik / Schallschutz                         Vortestat 6</t>
  </si>
  <si>
    <t>pers. Punkte
Präsentation</t>
  </si>
  <si>
    <t>SUMME "ALLE"</t>
  </si>
  <si>
    <t>pers. Punkte
MAXIMAL</t>
  </si>
  <si>
    <t>Mustermann</t>
  </si>
  <si>
    <t>xxxxxx</t>
  </si>
  <si>
    <t>Gruppenleiter/-leiterin</t>
  </si>
  <si>
    <t>Schallschutz gegen Außenlärm __________optional</t>
  </si>
  <si>
    <t>BP-Kennwerte; Nachweis Mindestwärmeschutzes; etc</t>
  </si>
  <si>
    <t>Alle markierte Zellen sind in den Tabellenblättern "Gruppe" und "Leistungen" auszufüllen
Leistungen können nur einem!! Bearbeiter zugeordnet werden</t>
  </si>
  <si>
    <t>ohne Präsentation</t>
  </si>
  <si>
    <t>Sommerlicher Wärmeschutz, &gt; 6 Räume</t>
  </si>
  <si>
    <t>Erstellung eines Bauteilkataloges inkl. 3.2</t>
  </si>
  <si>
    <t>Energiesparender Wärmeschutz ENEV inkl. 4.3.2</t>
  </si>
  <si>
    <t>Gesamtentwurf / Mappengliederung / Teamarbeit</t>
  </si>
  <si>
    <r>
      <t xml:space="preserve">Brandschutz </t>
    </r>
    <r>
      <rPr>
        <sz val="6"/>
        <color theme="0" tint="-0.249977111117893"/>
        <rFont val="Arial"/>
        <family val="2"/>
      </rPr>
      <t>zum Vortestat 6</t>
    </r>
  </si>
  <si>
    <t>Planvorlagen                                             Testat 1</t>
  </si>
  <si>
    <t>Baukonstruktion                                        Testat 2</t>
  </si>
  <si>
    <t>Bauphysik / Wärmeschutz                       Testat 3</t>
  </si>
  <si>
    <t>Bauphysik / EnEV                                       Testat 3</t>
  </si>
  <si>
    <t>Entwurf                                                      Testat4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</si>
</sst>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0&quot; Personen&quot;"/>
  </numFmts>
  <fonts count="22">
    <font>
      <sz val="10"/>
      <name val="Arial"/>
    </font>
    <font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sz val="12"/>
      <name val="Arial Narrow"/>
      <family val="2"/>
    </font>
    <font>
      <b/>
      <sz val="14"/>
      <name val="Arial"/>
      <family val="2"/>
    </font>
    <font>
      <sz val="14"/>
      <name val="Arial"/>
      <family val="2"/>
    </font>
    <font>
      <sz val="6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8"/>
      <color indexed="9"/>
      <name val="Arial"/>
      <family val="2"/>
    </font>
    <font>
      <sz val="8"/>
      <color indexed="9"/>
      <name val="Arial"/>
      <family val="2"/>
    </font>
    <font>
      <sz val="12"/>
      <color indexed="9"/>
      <name val="Arial Narrow"/>
      <family val="2"/>
    </font>
    <font>
      <b/>
      <sz val="8"/>
      <color indexed="9"/>
      <name val="Arial"/>
      <family val="2"/>
    </font>
    <font>
      <sz val="10"/>
      <color rgb="FF000000"/>
      <name val="Arial"/>
      <family val="2"/>
    </font>
    <font>
      <sz val="8"/>
      <color theme="0" tint="-0.34998626667073579"/>
      <name val="Arial"/>
      <family val="2"/>
    </font>
    <font>
      <sz val="8"/>
      <color theme="0"/>
      <name val="Arial"/>
      <family val="2"/>
    </font>
    <font>
      <b/>
      <i/>
      <sz val="8"/>
      <color theme="0"/>
      <name val="Arial"/>
      <family val="2"/>
    </font>
    <font>
      <b/>
      <sz val="8"/>
      <color theme="0" tint="-0.249977111117893"/>
      <name val="Arial"/>
      <family val="2"/>
    </font>
    <font>
      <sz val="8"/>
      <color theme="0" tint="-0.249977111117893"/>
      <name val="Arial"/>
      <family val="2"/>
    </font>
    <font>
      <sz val="6"/>
      <color theme="0" tint="-0.24997711111789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10"/>
      </left>
      <right/>
      <top style="medium">
        <color indexed="10"/>
      </top>
      <bottom style="medium">
        <color indexed="10"/>
      </bottom>
      <diagonal/>
    </border>
    <border>
      <left/>
      <right style="medium">
        <color indexed="10"/>
      </right>
      <top style="medium">
        <color indexed="10"/>
      </top>
      <bottom style="medium">
        <color indexed="10"/>
      </bottom>
      <diagonal/>
    </border>
    <border>
      <left/>
      <right/>
      <top style="medium">
        <color indexed="10"/>
      </top>
      <bottom style="medium">
        <color indexed="1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10"/>
      </bottom>
      <diagonal/>
    </border>
  </borders>
  <cellStyleXfs count="1">
    <xf numFmtId="0" fontId="0" fillId="0" borderId="0"/>
  </cellStyleXfs>
  <cellXfs count="176">
    <xf numFmtId="0" fontId="0" fillId="0" borderId="0" xfId="0"/>
    <xf numFmtId="165" fontId="7" fillId="2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2" xfId="0" applyFont="1" applyFill="1" applyBorder="1" applyAlignment="1" applyProtection="1">
      <alignment vertical="center"/>
      <protection hidden="1"/>
    </xf>
    <xf numFmtId="0" fontId="2" fillId="0" borderId="0" xfId="0" applyFont="1" applyBorder="1" applyAlignment="1" applyProtection="1">
      <alignment horizontal="center" vertical="center" wrapText="1"/>
      <protection hidden="1"/>
    </xf>
    <xf numFmtId="0" fontId="2" fillId="0" borderId="0" xfId="0" applyFont="1" applyBorder="1" applyAlignment="1" applyProtection="1">
      <alignment vertical="center"/>
      <protection hidden="1"/>
    </xf>
    <xf numFmtId="49" fontId="7" fillId="3" borderId="3" xfId="0" applyNumberFormat="1" applyFont="1" applyFill="1" applyBorder="1" applyAlignment="1" applyProtection="1">
      <alignment horizontal="center" vertical="center"/>
      <protection hidden="1"/>
    </xf>
    <xf numFmtId="49" fontId="6" fillId="2" borderId="4" xfId="0" applyNumberFormat="1" applyFont="1" applyFill="1" applyBorder="1" applyAlignment="1" applyProtection="1">
      <alignment horizontal="center" vertical="center"/>
      <protection hidden="1"/>
    </xf>
    <xf numFmtId="1" fontId="2" fillId="3" borderId="5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Font="1" applyBorder="1" applyAlignment="1" applyProtection="1">
      <alignment horizontal="center" vertical="center"/>
      <protection hidden="1"/>
    </xf>
    <xf numFmtId="0" fontId="6" fillId="0" borderId="0" xfId="0" applyFont="1" applyBorder="1" applyAlignment="1" applyProtection="1">
      <alignment horizontal="center" vertical="center" wrapText="1"/>
      <protection hidden="1"/>
    </xf>
    <xf numFmtId="0" fontId="3" fillId="0" borderId="0" xfId="0" applyFont="1" applyBorder="1" applyAlignment="1" applyProtection="1">
      <alignment vertical="center" wrapText="1"/>
      <protection hidden="1"/>
    </xf>
    <xf numFmtId="0" fontId="5" fillId="0" borderId="0" xfId="0" applyFont="1" applyBorder="1" applyAlignment="1" applyProtection="1">
      <alignment horizontal="left" vertical="top" wrapText="1"/>
      <protection hidden="1"/>
    </xf>
    <xf numFmtId="49" fontId="7" fillId="3" borderId="6" xfId="0" applyNumberFormat="1" applyFont="1" applyFill="1" applyBorder="1" applyAlignment="1" applyProtection="1">
      <alignment horizontal="center" vertical="center"/>
      <protection hidden="1"/>
    </xf>
    <xf numFmtId="0" fontId="2" fillId="3" borderId="7" xfId="0" applyFont="1" applyFill="1" applyBorder="1" applyAlignment="1" applyProtection="1">
      <alignment horizontal="center" vertical="center" wrapText="1"/>
      <protection hidden="1"/>
    </xf>
    <xf numFmtId="1" fontId="3" fillId="2" borderId="8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NumberFormat="1" applyFont="1" applyBorder="1" applyAlignment="1" applyProtection="1">
      <alignment horizontal="center" vertical="center"/>
      <protection hidden="1"/>
    </xf>
    <xf numFmtId="49" fontId="2" fillId="0" borderId="0" xfId="0" applyNumberFormat="1" applyFont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9" fontId="2" fillId="0" borderId="0" xfId="0" applyNumberFormat="1" applyFont="1" applyFill="1" applyBorder="1" applyAlignment="1" applyProtection="1">
      <alignment horizontal="center" vertical="center"/>
      <protection hidden="1"/>
    </xf>
    <xf numFmtId="1" fontId="2" fillId="0" borderId="0" xfId="0" applyNumberFormat="1" applyFont="1" applyFill="1" applyBorder="1" applyAlignment="1" applyProtection="1">
      <alignment horizontal="center" vertical="center"/>
      <protection hidden="1"/>
    </xf>
    <xf numFmtId="0" fontId="3" fillId="3" borderId="9" xfId="0" applyFont="1" applyFill="1" applyBorder="1" applyAlignment="1" applyProtection="1">
      <alignment horizontal="center" vertical="center" wrapText="1"/>
      <protection hidden="1"/>
    </xf>
    <xf numFmtId="0" fontId="3" fillId="3" borderId="10" xfId="0" applyFont="1" applyFill="1" applyBorder="1" applyAlignment="1" applyProtection="1">
      <alignment horizontal="center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 wrapText="1"/>
      <protection hidden="1"/>
    </xf>
    <xf numFmtId="0" fontId="13" fillId="0" borderId="0" xfId="0" applyFont="1" applyBorder="1" applyAlignment="1" applyProtection="1">
      <alignment horizontal="left" vertical="top" wrapText="1"/>
      <protection hidden="1"/>
    </xf>
    <xf numFmtId="49" fontId="3" fillId="3" borderId="6" xfId="0" applyNumberFormat="1" applyFont="1" applyFill="1" applyBorder="1" applyAlignment="1" applyProtection="1">
      <alignment horizontal="center" vertical="center" wrapText="1"/>
      <protection hidden="1"/>
    </xf>
    <xf numFmtId="0" fontId="10" fillId="3" borderId="11" xfId="0" applyFont="1" applyFill="1" applyBorder="1" applyAlignment="1" applyProtection="1">
      <alignment vertical="center" wrapText="1"/>
      <protection hidden="1"/>
    </xf>
    <xf numFmtId="1" fontId="9" fillId="3" borderId="11" xfId="0" applyNumberFormat="1" applyFont="1" applyFill="1" applyBorder="1" applyAlignment="1" applyProtection="1">
      <alignment horizontal="center" vertical="center"/>
      <protection hidden="1"/>
    </xf>
    <xf numFmtId="49" fontId="3" fillId="0" borderId="12" xfId="0" applyNumberFormat="1" applyFont="1" applyFill="1" applyBorder="1" applyAlignment="1" applyProtection="1">
      <alignment horizontal="center" vertical="center" wrapText="1"/>
      <protection hidden="1"/>
    </xf>
    <xf numFmtId="0" fontId="10" fillId="0" borderId="12" xfId="0" applyFont="1" applyFill="1" applyBorder="1" applyAlignment="1" applyProtection="1">
      <alignment vertical="center" wrapText="1"/>
      <protection hidden="1"/>
    </xf>
    <xf numFmtId="1" fontId="9" fillId="0" borderId="12" xfId="0" applyNumberFormat="1" applyFont="1" applyFill="1" applyBorder="1" applyAlignment="1" applyProtection="1">
      <alignment horizontal="center" vertical="center"/>
      <protection hidden="1"/>
    </xf>
    <xf numFmtId="49" fontId="2" fillId="3" borderId="6" xfId="0" applyNumberFormat="1" applyFont="1" applyFill="1" applyBorder="1" applyAlignment="1" applyProtection="1">
      <alignment horizontal="center" vertical="center" wrapText="1"/>
      <protection hidden="1"/>
    </xf>
    <xf numFmtId="0" fontId="3" fillId="3" borderId="11" xfId="0" applyFont="1" applyFill="1" applyBorder="1" applyAlignment="1" applyProtection="1">
      <alignment vertical="center" wrapText="1"/>
      <protection hidden="1"/>
    </xf>
    <xf numFmtId="0" fontId="3" fillId="3" borderId="11" xfId="0" applyFont="1" applyFill="1" applyBorder="1" applyAlignment="1" applyProtection="1">
      <alignment horizontal="center" vertical="center" wrapText="1"/>
      <protection hidden="1"/>
    </xf>
    <xf numFmtId="49" fontId="2" fillId="0" borderId="13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Fill="1" applyBorder="1" applyAlignment="1" applyProtection="1">
      <alignment vertical="center" wrapText="1"/>
      <protection hidden="1"/>
    </xf>
    <xf numFmtId="49" fontId="3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3" fillId="3" borderId="15" xfId="0" applyFont="1" applyFill="1" applyBorder="1" applyAlignment="1" applyProtection="1">
      <alignment vertical="center" wrapText="1"/>
      <protection hidden="1"/>
    </xf>
    <xf numFmtId="1" fontId="2" fillId="3" borderId="15" xfId="0" applyNumberFormat="1" applyFont="1" applyFill="1" applyBorder="1" applyAlignment="1" applyProtection="1">
      <alignment horizontal="center" vertical="center"/>
      <protection hidden="1"/>
    </xf>
    <xf numFmtId="1" fontId="8" fillId="0" borderId="15" xfId="0" applyNumberFormat="1" applyFont="1" applyFill="1" applyBorder="1" applyAlignment="1" applyProtection="1">
      <alignment horizontal="center" vertical="center"/>
      <protection hidden="1"/>
    </xf>
    <xf numFmtId="49" fontId="2" fillId="0" borderId="16" xfId="0" applyNumberFormat="1" applyFont="1" applyBorder="1" applyAlignment="1" applyProtection="1">
      <alignment horizontal="center" vertical="center" wrapText="1"/>
      <protection hidden="1"/>
    </xf>
    <xf numFmtId="1" fontId="2" fillId="0" borderId="17" xfId="0" applyNumberFormat="1" applyFont="1" applyBorder="1" applyAlignment="1" applyProtection="1">
      <alignment horizontal="center" vertical="center"/>
      <protection hidden="1"/>
    </xf>
    <xf numFmtId="1" fontId="2" fillId="0" borderId="17" xfId="0" applyNumberFormat="1" applyFont="1" applyFill="1" applyBorder="1" applyAlignment="1" applyProtection="1">
      <alignment horizontal="center" vertical="center"/>
      <protection hidden="1"/>
    </xf>
    <xf numFmtId="0" fontId="2" fillId="0" borderId="8" xfId="0" applyFont="1" applyBorder="1" applyAlignment="1" applyProtection="1">
      <alignment vertical="center" wrapText="1"/>
      <protection hidden="1"/>
    </xf>
    <xf numFmtId="1" fontId="2" fillId="0" borderId="8" xfId="0" applyNumberFormat="1" applyFont="1" applyBorder="1" applyAlignment="1" applyProtection="1">
      <alignment horizontal="center" vertical="center"/>
      <protection hidden="1"/>
    </xf>
    <xf numFmtId="1" fontId="2" fillId="0" borderId="8" xfId="0" applyNumberFormat="1" applyFont="1" applyFill="1" applyBorder="1" applyAlignment="1" applyProtection="1">
      <alignment horizontal="center" vertical="center"/>
      <protection hidden="1"/>
    </xf>
    <xf numFmtId="49" fontId="2" fillId="0" borderId="18" xfId="0" applyNumberFormat="1" applyFont="1" applyBorder="1" applyAlignment="1" applyProtection="1">
      <alignment horizontal="center" vertical="center" wrapText="1"/>
      <protection hidden="1"/>
    </xf>
    <xf numFmtId="0" fontId="2" fillId="0" borderId="19" xfId="0" applyFont="1" applyBorder="1" applyAlignment="1" applyProtection="1">
      <alignment vertical="center" wrapText="1"/>
      <protection hidden="1"/>
    </xf>
    <xf numFmtId="1" fontId="2" fillId="0" borderId="19" xfId="0" applyNumberFormat="1" applyFont="1" applyBorder="1" applyAlignment="1" applyProtection="1">
      <alignment horizontal="center" vertical="center"/>
      <protection hidden="1"/>
    </xf>
    <xf numFmtId="1" fontId="2" fillId="0" borderId="19" xfId="0" applyNumberFormat="1" applyFont="1" applyFill="1" applyBorder="1" applyAlignment="1" applyProtection="1">
      <alignment horizontal="center" vertical="center"/>
      <protection hidden="1"/>
    </xf>
    <xf numFmtId="0" fontId="2" fillId="0" borderId="5" xfId="0" applyFont="1" applyBorder="1" applyAlignment="1" applyProtection="1">
      <alignment vertical="center" wrapText="1"/>
      <protection hidden="1"/>
    </xf>
    <xf numFmtId="1" fontId="2" fillId="0" borderId="5" xfId="0" applyNumberFormat="1" applyFont="1" applyBorder="1" applyAlignment="1" applyProtection="1">
      <alignment horizontal="center" vertical="center"/>
      <protection hidden="1"/>
    </xf>
    <xf numFmtId="1" fontId="2" fillId="0" borderId="5" xfId="0" applyNumberFormat="1" applyFont="1" applyFill="1" applyBorder="1" applyAlignment="1" applyProtection="1">
      <alignment horizontal="center" vertical="center"/>
      <protection hidden="1"/>
    </xf>
    <xf numFmtId="49" fontId="2" fillId="0" borderId="16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8" xfId="0" applyFont="1" applyFill="1" applyBorder="1" applyAlignment="1" applyProtection="1">
      <alignment vertical="center" wrapText="1"/>
      <protection hidden="1"/>
    </xf>
    <xf numFmtId="0" fontId="2" fillId="0" borderId="0" xfId="0" applyFont="1" applyFill="1" applyBorder="1" applyAlignment="1" applyProtection="1">
      <alignment vertical="center"/>
      <protection hidden="1"/>
    </xf>
    <xf numFmtId="49" fontId="2" fillId="0" borderId="3" xfId="0" applyNumberFormat="1" applyFont="1" applyBorder="1" applyAlignment="1" applyProtection="1">
      <alignment horizontal="center" vertical="center" wrapText="1"/>
      <protection hidden="1"/>
    </xf>
    <xf numFmtId="49" fontId="3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3" fillId="3" borderId="17" xfId="0" applyFont="1" applyFill="1" applyBorder="1" applyAlignment="1" applyProtection="1">
      <alignment vertical="center" wrapText="1"/>
      <protection hidden="1"/>
    </xf>
    <xf numFmtId="49" fontId="3" fillId="0" borderId="13" xfId="0" applyNumberFormat="1" applyFont="1" applyFill="1" applyBorder="1" applyAlignment="1" applyProtection="1">
      <alignment horizontal="center" vertical="center" wrapText="1"/>
      <protection hidden="1"/>
    </xf>
    <xf numFmtId="1" fontId="2" fillId="2" borderId="21" xfId="0" applyNumberFormat="1" applyFont="1" applyFill="1" applyBorder="1" applyAlignment="1" applyProtection="1">
      <alignment horizontal="center" vertical="center"/>
      <protection locked="0" hidden="1"/>
    </xf>
    <xf numFmtId="1" fontId="2" fillId="2" borderId="22" xfId="0" applyNumberFormat="1" applyFont="1" applyFill="1" applyBorder="1" applyAlignment="1" applyProtection="1">
      <alignment horizontal="center" vertical="center"/>
      <protection locked="0" hidden="1"/>
    </xf>
    <xf numFmtId="1" fontId="2" fillId="2" borderId="23" xfId="0" applyNumberFormat="1" applyFont="1" applyFill="1" applyBorder="1" applyAlignment="1" applyProtection="1">
      <alignment horizontal="center" vertical="center"/>
      <protection locked="0" hidden="1"/>
    </xf>
    <xf numFmtId="0" fontId="2" fillId="0" borderId="24" xfId="0" applyFont="1" applyFill="1" applyBorder="1" applyAlignment="1" applyProtection="1">
      <alignment horizontal="center" vertical="center"/>
      <protection locked="0" hidden="1"/>
    </xf>
    <xf numFmtId="0" fontId="2" fillId="0" borderId="0" xfId="0" applyFont="1" applyBorder="1" applyAlignment="1" applyProtection="1">
      <alignment vertical="center"/>
      <protection locked="0" hidden="1"/>
    </xf>
    <xf numFmtId="0" fontId="2" fillId="3" borderId="25" xfId="0" applyNumberFormat="1" applyFont="1" applyFill="1" applyBorder="1" applyAlignment="1" applyProtection="1">
      <alignment horizontal="center" vertical="center"/>
      <protection hidden="1"/>
    </xf>
    <xf numFmtId="0" fontId="2" fillId="3" borderId="2" xfId="0" applyNumberFormat="1" applyFont="1" applyFill="1" applyBorder="1" applyAlignment="1" applyProtection="1">
      <alignment vertical="center"/>
      <protection hidden="1"/>
    </xf>
    <xf numFmtId="0" fontId="3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3" fillId="3" borderId="26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NumberFormat="1" applyFont="1" applyBorder="1" applyAlignment="1" applyProtection="1">
      <alignment horizontal="center" vertical="center" wrapText="1"/>
      <protection hidden="1"/>
    </xf>
    <xf numFmtId="0" fontId="2" fillId="0" borderId="0" xfId="0" applyNumberFormat="1" applyFont="1" applyBorder="1" applyAlignment="1" applyProtection="1">
      <alignment vertical="center"/>
      <protection hidden="1"/>
    </xf>
    <xf numFmtId="0" fontId="7" fillId="3" borderId="3" xfId="0" applyNumberFormat="1" applyFont="1" applyFill="1" applyBorder="1" applyAlignment="1" applyProtection="1">
      <alignment horizontal="center" vertical="center"/>
      <protection hidden="1"/>
    </xf>
    <xf numFmtId="0" fontId="6" fillId="0" borderId="0" xfId="0" applyNumberFormat="1" applyFont="1" applyBorder="1" applyAlignment="1" applyProtection="1">
      <alignment horizontal="center" vertical="center" wrapText="1"/>
      <protection hidden="1"/>
    </xf>
    <xf numFmtId="0" fontId="3" fillId="0" borderId="0" xfId="0" applyNumberFormat="1" applyFont="1" applyBorder="1" applyAlignment="1" applyProtection="1">
      <alignment vertical="center" wrapText="1"/>
      <protection hidden="1"/>
    </xf>
    <xf numFmtId="0" fontId="5" fillId="0" borderId="0" xfId="0" applyNumberFormat="1" applyFont="1" applyBorder="1" applyAlignment="1" applyProtection="1">
      <alignment horizontal="left" vertical="top" wrapText="1"/>
      <protection hidden="1"/>
    </xf>
    <xf numFmtId="0" fontId="3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2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2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2" fillId="3" borderId="7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16" xfId="0" applyNumberFormat="1" applyFont="1" applyFill="1" applyBorder="1" applyAlignment="1" applyProtection="1">
      <alignment horizontal="center" vertical="center" wrapText="1"/>
      <protection hidden="1"/>
    </xf>
    <xf numFmtId="0" fontId="3" fillId="2" borderId="8" xfId="0" applyNumberFormat="1" applyFont="1" applyFill="1" applyBorder="1" applyAlignment="1" applyProtection="1">
      <alignment horizontal="center" vertical="center"/>
      <protection hidden="1"/>
    </xf>
    <xf numFmtId="0" fontId="2" fillId="0" borderId="8" xfId="0" applyNumberFormat="1" applyFont="1" applyFill="1" applyBorder="1" applyAlignment="1" applyProtection="1">
      <alignment horizontal="center" vertical="center"/>
      <protection hidden="1"/>
    </xf>
    <xf numFmtId="0" fontId="2" fillId="4" borderId="16" xfId="0" applyNumberFormat="1" applyFont="1" applyFill="1" applyBorder="1" applyAlignment="1" applyProtection="1">
      <alignment horizontal="center" vertical="center"/>
      <protection hidden="1"/>
    </xf>
    <xf numFmtId="0" fontId="2" fillId="4" borderId="8" xfId="0" applyNumberFormat="1" applyFont="1" applyFill="1" applyBorder="1" applyAlignment="1" applyProtection="1">
      <alignment horizontal="center" vertical="center"/>
      <protection hidden="1"/>
    </xf>
    <xf numFmtId="0" fontId="2" fillId="5" borderId="0" xfId="0" applyNumberFormat="1" applyFont="1" applyFill="1" applyBorder="1" applyAlignment="1" applyProtection="1">
      <alignment vertical="center"/>
      <protection hidden="1"/>
    </xf>
    <xf numFmtId="0" fontId="2" fillId="5" borderId="0" xfId="0" applyNumberFormat="1" applyFont="1" applyFill="1" applyBorder="1" applyAlignment="1" applyProtection="1">
      <alignment horizontal="left" vertical="center"/>
      <protection hidden="1"/>
    </xf>
    <xf numFmtId="0" fontId="3" fillId="0" borderId="3" xfId="0" applyNumberFormat="1" applyFont="1" applyFill="1" applyBorder="1" applyAlignment="1" applyProtection="1">
      <alignment horizontal="center" vertical="center" wrapText="1"/>
      <protection hidden="1"/>
    </xf>
    <xf numFmtId="0" fontId="3" fillId="2" borderId="5" xfId="0" applyNumberFormat="1" applyFont="1" applyFill="1" applyBorder="1" applyAlignment="1" applyProtection="1">
      <alignment horizontal="center" vertical="center"/>
      <protection hidden="1"/>
    </xf>
    <xf numFmtId="0" fontId="2" fillId="0" borderId="5" xfId="0" applyNumberFormat="1" applyFont="1" applyFill="1" applyBorder="1" applyAlignment="1" applyProtection="1">
      <alignment horizontal="center" vertical="center"/>
      <protection hidden="1"/>
    </xf>
    <xf numFmtId="0" fontId="2" fillId="4" borderId="3" xfId="0" applyNumberFormat="1" applyFont="1" applyFill="1" applyBorder="1" applyAlignment="1" applyProtection="1">
      <alignment horizontal="center" vertical="center"/>
      <protection hidden="1"/>
    </xf>
    <xf numFmtId="0" fontId="2" fillId="4" borderId="5" xfId="0" applyNumberFormat="1" applyFont="1" applyFill="1" applyBorder="1" applyAlignment="1" applyProtection="1">
      <alignment horizontal="center" vertical="center"/>
      <protection hidden="1"/>
    </xf>
    <xf numFmtId="0" fontId="2" fillId="3" borderId="6" xfId="0" applyNumberFormat="1" applyFont="1" applyFill="1" applyBorder="1" applyAlignment="1" applyProtection="1">
      <alignment horizontal="center" vertical="center" wrapText="1"/>
      <protection hidden="1"/>
    </xf>
    <xf numFmtId="0" fontId="3" fillId="3" borderId="11" xfId="0" applyNumberFormat="1" applyFont="1" applyFill="1" applyBorder="1" applyAlignment="1" applyProtection="1">
      <alignment vertical="center" wrapText="1"/>
      <protection hidden="1"/>
    </xf>
    <xf numFmtId="0" fontId="3" fillId="3" borderId="11" xfId="0" applyNumberFormat="1" applyFont="1" applyFill="1" applyBorder="1" applyAlignment="1" applyProtection="1">
      <alignment horizontal="center" vertical="center" wrapText="1"/>
      <protection hidden="1"/>
    </xf>
    <xf numFmtId="0" fontId="3" fillId="3" borderId="1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13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NumberFormat="1" applyFont="1" applyFill="1" applyBorder="1" applyAlignment="1" applyProtection="1">
      <alignment vertical="center" wrapText="1"/>
      <protection hidden="1"/>
    </xf>
    <xf numFmtId="0" fontId="3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27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NumberFormat="1" applyFont="1" applyFill="1" applyBorder="1" applyAlignment="1" applyProtection="1">
      <alignment vertical="center"/>
      <protection hidden="1"/>
    </xf>
    <xf numFmtId="0" fontId="12" fillId="0" borderId="0" xfId="0" applyFont="1" applyBorder="1" applyAlignment="1" applyProtection="1">
      <alignment vertical="center"/>
      <protection hidden="1"/>
    </xf>
    <xf numFmtId="0" fontId="4" fillId="3" borderId="28" xfId="0" applyFont="1" applyFill="1" applyBorder="1" applyAlignment="1" applyProtection="1">
      <alignment vertical="center"/>
      <protection hidden="1"/>
    </xf>
    <xf numFmtId="0" fontId="4" fillId="0" borderId="12" xfId="0" applyFont="1" applyFill="1" applyBorder="1" applyAlignment="1" applyProtection="1">
      <alignment vertical="center"/>
      <protection hidden="1"/>
    </xf>
    <xf numFmtId="0" fontId="3" fillId="3" borderId="1" xfId="0" applyFont="1" applyFill="1" applyBorder="1" applyAlignment="1" applyProtection="1">
      <alignment horizontal="center" vertical="center" wrapText="1"/>
      <protection hidden="1"/>
    </xf>
    <xf numFmtId="0" fontId="3" fillId="0" borderId="27" xfId="0" applyFont="1" applyFill="1" applyBorder="1" applyAlignment="1" applyProtection="1">
      <alignment horizontal="center" vertical="center" wrapText="1"/>
      <protection hidden="1"/>
    </xf>
    <xf numFmtId="1" fontId="8" fillId="2" borderId="26" xfId="0" applyNumberFormat="1" applyFont="1" applyFill="1" applyBorder="1" applyAlignment="1" applyProtection="1">
      <alignment horizontal="center" vertical="center" wrapText="1"/>
      <protection hidden="1"/>
    </xf>
    <xf numFmtId="1" fontId="2" fillId="0" borderId="21" xfId="0" applyNumberFormat="1" applyFont="1" applyFill="1" applyBorder="1" applyAlignment="1" applyProtection="1">
      <alignment horizontal="center" vertical="center"/>
      <protection hidden="1"/>
    </xf>
    <xf numFmtId="49" fontId="3" fillId="3" borderId="25" xfId="0" applyNumberFormat="1" applyFont="1" applyFill="1" applyBorder="1" applyAlignment="1" applyProtection="1">
      <alignment horizontal="center" vertical="center"/>
      <protection hidden="1"/>
    </xf>
    <xf numFmtId="49" fontId="3" fillId="0" borderId="0" xfId="0" applyNumberFormat="1" applyFont="1" applyBorder="1" applyAlignment="1" applyProtection="1">
      <alignment horizontal="center" vertical="center"/>
      <protection hidden="1"/>
    </xf>
    <xf numFmtId="0" fontId="2" fillId="2" borderId="8" xfId="0" applyFont="1" applyFill="1" applyBorder="1" applyAlignment="1" applyProtection="1">
      <alignment horizontal="left" vertical="center" wrapText="1"/>
      <protection locked="0" hidden="1"/>
    </xf>
    <xf numFmtId="1" fontId="2" fillId="2" borderId="5" xfId="0" applyNumberFormat="1" applyFont="1" applyFill="1" applyBorder="1" applyAlignment="1" applyProtection="1">
      <alignment horizontal="left" vertical="center"/>
      <protection locked="0" hidden="1"/>
    </xf>
    <xf numFmtId="1" fontId="2" fillId="2" borderId="21" xfId="0" applyNumberFormat="1" applyFont="1" applyFill="1" applyBorder="1" applyAlignment="1" applyProtection="1">
      <alignment horizontal="center" vertical="center"/>
      <protection hidden="1"/>
    </xf>
    <xf numFmtId="1" fontId="2" fillId="2" borderId="22" xfId="0" applyNumberFormat="1" applyFont="1" applyFill="1" applyBorder="1" applyAlignment="1" applyProtection="1">
      <alignment horizontal="center" vertical="center"/>
      <protection hidden="1"/>
    </xf>
    <xf numFmtId="1" fontId="2" fillId="2" borderId="23" xfId="0" applyNumberFormat="1" applyFont="1" applyFill="1" applyBorder="1" applyAlignment="1" applyProtection="1">
      <alignment horizontal="center" vertical="center"/>
      <protection hidden="1"/>
    </xf>
    <xf numFmtId="0" fontId="2" fillId="2" borderId="8" xfId="0" applyFont="1" applyFill="1" applyBorder="1" applyAlignment="1" applyProtection="1">
      <alignment horizontal="left" vertical="center" wrapText="1"/>
      <protection hidden="1"/>
    </xf>
    <xf numFmtId="1" fontId="2" fillId="2" borderId="5" xfId="0" applyNumberFormat="1" applyFont="1" applyFill="1" applyBorder="1" applyAlignment="1" applyProtection="1">
      <alignment horizontal="left" vertical="center"/>
      <protection hidden="1"/>
    </xf>
    <xf numFmtId="0" fontId="2" fillId="0" borderId="24" xfId="0" applyFont="1" applyFill="1" applyBorder="1" applyAlignment="1" applyProtection="1">
      <alignment horizontal="center" vertical="center"/>
      <protection hidden="1"/>
    </xf>
    <xf numFmtId="0" fontId="11" fillId="0" borderId="13" xfId="0" applyFont="1" applyFill="1" applyBorder="1" applyAlignment="1" applyProtection="1">
      <alignment horizontal="center" vertical="center" wrapText="1"/>
      <protection hidden="1"/>
    </xf>
    <xf numFmtId="0" fontId="11" fillId="0" borderId="0" xfId="0" applyFont="1" applyFill="1" applyBorder="1" applyAlignment="1" applyProtection="1">
      <alignment horizontal="center" vertical="center" wrapText="1"/>
      <protection hidden="1"/>
    </xf>
    <xf numFmtId="1" fontId="12" fillId="0" borderId="13" xfId="0" applyNumberFormat="1" applyFont="1" applyFill="1" applyBorder="1" applyAlignment="1" applyProtection="1">
      <alignment horizontal="center" vertical="center"/>
      <protection hidden="1"/>
    </xf>
    <xf numFmtId="1" fontId="12" fillId="0" borderId="0" xfId="0" applyNumberFormat="1" applyFont="1" applyFill="1" applyBorder="1" applyAlignment="1" applyProtection="1">
      <alignment horizontal="center" vertical="center"/>
      <protection hidden="1"/>
    </xf>
    <xf numFmtId="164" fontId="12" fillId="0" borderId="0" xfId="0" applyNumberFormat="1" applyFont="1" applyFill="1" applyBorder="1" applyAlignment="1" applyProtection="1">
      <alignment horizontal="center" vertical="center"/>
      <protection hidden="1"/>
    </xf>
    <xf numFmtId="49" fontId="3" fillId="2" borderId="30" xfId="0" applyNumberFormat="1" applyFont="1" applyFill="1" applyBorder="1" applyAlignment="1" applyProtection="1">
      <alignment horizontal="center" vertical="center"/>
      <protection hidden="1"/>
    </xf>
    <xf numFmtId="0" fontId="2" fillId="2" borderId="31" xfId="0" applyFont="1" applyFill="1" applyBorder="1" applyAlignment="1" applyProtection="1">
      <alignment horizontal="center" vertical="center"/>
      <protection hidden="1"/>
    </xf>
    <xf numFmtId="0" fontId="3" fillId="2" borderId="32" xfId="0" applyFont="1" applyFill="1" applyBorder="1" applyAlignment="1" applyProtection="1">
      <alignment horizontal="center" vertical="center" wrapText="1"/>
      <protection hidden="1"/>
    </xf>
    <xf numFmtId="0" fontId="3" fillId="3" borderId="33" xfId="0" applyFont="1" applyFill="1" applyBorder="1" applyAlignment="1" applyProtection="1">
      <alignment horizontal="center" vertical="center" wrapText="1"/>
      <protection hidden="1"/>
    </xf>
    <xf numFmtId="1" fontId="14" fillId="0" borderId="0" xfId="0" applyNumberFormat="1" applyFont="1" applyFill="1" applyBorder="1" applyAlignment="1" applyProtection="1">
      <alignment horizontal="center" vertical="center"/>
      <protection locked="0"/>
    </xf>
    <xf numFmtId="1" fontId="14" fillId="0" borderId="34" xfId="0" applyNumberFormat="1" applyFont="1" applyFill="1" applyBorder="1" applyAlignment="1" applyProtection="1">
      <alignment horizontal="center" vertical="center"/>
      <protection locked="0"/>
    </xf>
    <xf numFmtId="164" fontId="2" fillId="5" borderId="0" xfId="0" applyNumberFormat="1" applyFont="1" applyFill="1" applyBorder="1" applyAlignment="1" applyProtection="1">
      <alignment horizontal="left" vertical="center"/>
      <protection hidden="1"/>
    </xf>
    <xf numFmtId="1" fontId="2" fillId="0" borderId="0" xfId="0" applyNumberFormat="1" applyFont="1" applyFill="1" applyBorder="1" applyAlignment="1" applyProtection="1">
      <alignment horizontal="left" vertical="center"/>
      <protection hidden="1"/>
    </xf>
    <xf numFmtId="9" fontId="2" fillId="0" borderId="21" xfId="0" applyNumberFormat="1" applyFont="1" applyFill="1" applyBorder="1" applyAlignment="1" applyProtection="1">
      <alignment horizontal="center" vertical="center"/>
      <protection hidden="1"/>
    </xf>
    <xf numFmtId="9" fontId="2" fillId="0" borderId="23" xfId="0" applyNumberFormat="1" applyFont="1" applyFill="1" applyBorder="1" applyAlignment="1" applyProtection="1">
      <alignment horizontal="center" vertical="center"/>
      <protection hidden="1"/>
    </xf>
    <xf numFmtId="9" fontId="2" fillId="4" borderId="21" xfId="0" applyNumberFormat="1" applyFont="1" applyFill="1" applyBorder="1" applyAlignment="1" applyProtection="1">
      <alignment horizontal="center" vertical="center"/>
      <protection hidden="1"/>
    </xf>
    <xf numFmtId="9" fontId="2" fillId="4" borderId="23" xfId="0" applyNumberFormat="1" applyFont="1" applyFill="1" applyBorder="1" applyAlignment="1" applyProtection="1">
      <alignment horizontal="center" vertical="center"/>
      <protection hidden="1"/>
    </xf>
    <xf numFmtId="9" fontId="2" fillId="3" borderId="23" xfId="0" applyNumberFormat="1" applyFont="1" applyFill="1" applyBorder="1" applyAlignment="1" applyProtection="1">
      <alignment horizontal="center" vertical="center"/>
      <protection hidden="1"/>
    </xf>
    <xf numFmtId="1" fontId="6" fillId="2" borderId="4" xfId="0" applyNumberFormat="1" applyFont="1" applyFill="1" applyBorder="1" applyAlignment="1" applyProtection="1">
      <alignment horizontal="center" vertical="center"/>
      <protection locked="0"/>
    </xf>
    <xf numFmtId="1" fontId="2" fillId="4" borderId="8" xfId="0" applyNumberFormat="1" applyFont="1" applyFill="1" applyBorder="1" applyAlignment="1" applyProtection="1">
      <alignment horizontal="center" vertical="center"/>
      <protection hidden="1"/>
    </xf>
    <xf numFmtId="0" fontId="1" fillId="0" borderId="8" xfId="0" applyFont="1" applyBorder="1" applyAlignment="1" applyProtection="1">
      <alignment vertical="center" wrapText="1"/>
      <protection hidden="1"/>
    </xf>
    <xf numFmtId="0" fontId="1" fillId="0" borderId="17" xfId="0" applyFont="1" applyBorder="1" applyAlignment="1" applyProtection="1">
      <alignment vertical="center" wrapText="1"/>
      <protection hidden="1"/>
    </xf>
    <xf numFmtId="0" fontId="1" fillId="0" borderId="0" xfId="0" applyFont="1" applyBorder="1" applyAlignment="1" applyProtection="1">
      <alignment vertical="center"/>
      <protection hidden="1"/>
    </xf>
    <xf numFmtId="1" fontId="16" fillId="2" borderId="21" xfId="0" applyNumberFormat="1" applyFont="1" applyFill="1" applyBorder="1" applyAlignment="1" applyProtection="1">
      <alignment horizontal="center" vertical="center"/>
      <protection locked="0" hidden="1"/>
    </xf>
    <xf numFmtId="1" fontId="16" fillId="2" borderId="22" xfId="0" applyNumberFormat="1" applyFont="1" applyFill="1" applyBorder="1" applyAlignment="1" applyProtection="1">
      <alignment horizontal="center" vertical="center"/>
      <protection locked="0" hidden="1"/>
    </xf>
    <xf numFmtId="0" fontId="16" fillId="2" borderId="1" xfId="0" applyFont="1" applyFill="1" applyBorder="1" applyAlignment="1" applyProtection="1">
      <alignment horizontal="center" vertical="center"/>
      <protection locked="0" hidden="1"/>
    </xf>
    <xf numFmtId="1" fontId="2" fillId="0" borderId="0" xfId="0" applyNumberFormat="1" applyFont="1" applyBorder="1" applyAlignment="1" applyProtection="1">
      <alignment vertical="center"/>
      <protection hidden="1"/>
    </xf>
    <xf numFmtId="1" fontId="16" fillId="2" borderId="21" xfId="0" applyNumberFormat="1" applyFont="1" applyFill="1" applyBorder="1" applyAlignment="1" applyProtection="1">
      <alignment horizontal="center" vertical="center"/>
      <protection hidden="1"/>
    </xf>
    <xf numFmtId="1" fontId="16" fillId="2" borderId="22" xfId="0" applyNumberFormat="1" applyFont="1" applyFill="1" applyBorder="1" applyAlignment="1" applyProtection="1">
      <alignment horizontal="center" vertical="center"/>
      <protection hidden="1"/>
    </xf>
    <xf numFmtId="0" fontId="16" fillId="2" borderId="1" xfId="0" applyFont="1" applyFill="1" applyBorder="1" applyAlignment="1" applyProtection="1">
      <alignment horizontal="center" vertical="center"/>
      <protection hidden="1"/>
    </xf>
    <xf numFmtId="49" fontId="1" fillId="0" borderId="16" xfId="0" applyNumberFormat="1" applyFont="1" applyBorder="1" applyAlignment="1" applyProtection="1">
      <alignment horizontal="center" vertical="center" wrapText="1"/>
      <protection hidden="1"/>
    </xf>
    <xf numFmtId="49" fontId="17" fillId="0" borderId="16" xfId="0" applyNumberFormat="1" applyFont="1" applyBorder="1" applyAlignment="1" applyProtection="1">
      <alignment horizontal="center" vertical="center" wrapText="1"/>
      <protection hidden="1"/>
    </xf>
    <xf numFmtId="0" fontId="17" fillId="0" borderId="8" xfId="0" applyFont="1" applyBorder="1" applyAlignment="1" applyProtection="1">
      <alignment vertical="center" wrapText="1"/>
      <protection hidden="1"/>
    </xf>
    <xf numFmtId="1" fontId="17" fillId="0" borderId="8" xfId="0" applyNumberFormat="1" applyFont="1" applyBorder="1" applyAlignment="1" applyProtection="1">
      <alignment horizontal="center" vertical="center"/>
      <protection hidden="1"/>
    </xf>
    <xf numFmtId="1" fontId="17" fillId="0" borderId="8" xfId="0" applyNumberFormat="1" applyFont="1" applyFill="1" applyBorder="1" applyAlignment="1" applyProtection="1">
      <alignment horizontal="center" vertical="center"/>
      <protection hidden="1"/>
    </xf>
    <xf numFmtId="1" fontId="17" fillId="2" borderId="21" xfId="0" applyNumberFormat="1" applyFont="1" applyFill="1" applyBorder="1" applyAlignment="1" applyProtection="1">
      <alignment horizontal="center" vertical="center"/>
      <protection locked="0" hidden="1"/>
    </xf>
    <xf numFmtId="1" fontId="18" fillId="0" borderId="8" xfId="0" applyNumberFormat="1" applyFont="1" applyBorder="1" applyAlignment="1" applyProtection="1">
      <alignment horizontal="center" vertical="center"/>
      <protection hidden="1"/>
    </xf>
    <xf numFmtId="49" fontId="19" fillId="3" borderId="16" xfId="0" applyNumberFormat="1" applyFont="1" applyFill="1" applyBorder="1" applyAlignment="1" applyProtection="1">
      <alignment horizontal="center" vertical="center" wrapText="1"/>
      <protection hidden="1"/>
    </xf>
    <xf numFmtId="0" fontId="19" fillId="3" borderId="8" xfId="0" applyFont="1" applyFill="1" applyBorder="1" applyAlignment="1" applyProtection="1">
      <alignment vertical="center" wrapText="1"/>
      <protection hidden="1"/>
    </xf>
    <xf numFmtId="1" fontId="20" fillId="3" borderId="8" xfId="0" applyNumberFormat="1" applyFont="1" applyFill="1" applyBorder="1" applyAlignment="1" applyProtection="1">
      <alignment horizontal="center" vertical="center"/>
      <protection hidden="1"/>
    </xf>
    <xf numFmtId="49" fontId="19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9" fillId="3" borderId="17" xfId="0" applyFont="1" applyFill="1" applyBorder="1" applyAlignment="1" applyProtection="1">
      <alignment vertical="center" wrapText="1"/>
      <protection hidden="1"/>
    </xf>
    <xf numFmtId="0" fontId="19" fillId="3" borderId="19" xfId="0" applyFont="1" applyFill="1" applyBorder="1" applyAlignment="1" applyProtection="1">
      <alignment vertical="center" wrapText="1"/>
      <protection hidden="1"/>
    </xf>
    <xf numFmtId="1" fontId="20" fillId="3" borderId="19" xfId="0" applyNumberFormat="1" applyFont="1" applyFill="1" applyBorder="1" applyAlignment="1" applyProtection="1">
      <alignment horizontal="center" vertical="center"/>
      <protection hidden="1"/>
    </xf>
    <xf numFmtId="49" fontId="19" fillId="3" borderId="6" xfId="0" applyNumberFormat="1" applyFont="1" applyFill="1" applyBorder="1" applyAlignment="1" applyProtection="1">
      <alignment horizontal="center" vertical="center" wrapText="1"/>
      <protection hidden="1"/>
    </xf>
    <xf numFmtId="0" fontId="19" fillId="3" borderId="11" xfId="0" applyFont="1" applyFill="1" applyBorder="1" applyAlignment="1" applyProtection="1">
      <alignment vertical="center" wrapText="1"/>
      <protection hidden="1"/>
    </xf>
    <xf numFmtId="1" fontId="20" fillId="3" borderId="11" xfId="0" applyNumberFormat="1" applyFont="1" applyFill="1" applyBorder="1" applyAlignment="1" applyProtection="1">
      <alignment horizontal="center" vertical="center"/>
      <protection hidden="1"/>
    </xf>
    <xf numFmtId="1" fontId="17" fillId="0" borderId="21" xfId="0" applyNumberFormat="1" applyFont="1" applyFill="1" applyBorder="1" applyAlignment="1" applyProtection="1">
      <alignment horizontal="center" vertical="center"/>
      <protection hidden="1"/>
    </xf>
    <xf numFmtId="1" fontId="17" fillId="0" borderId="19" xfId="0" applyNumberFormat="1" applyFont="1" applyFill="1" applyBorder="1" applyAlignment="1" applyProtection="1">
      <alignment horizontal="center" vertical="center"/>
      <protection hidden="1"/>
    </xf>
    <xf numFmtId="1" fontId="17" fillId="0" borderId="11" xfId="0" applyNumberFormat="1" applyFont="1" applyFill="1" applyBorder="1" applyAlignment="1" applyProtection="1">
      <alignment horizontal="center" vertical="center"/>
      <protection hidden="1"/>
    </xf>
    <xf numFmtId="1" fontId="17" fillId="0" borderId="15" xfId="0" applyNumberFormat="1" applyFont="1" applyFill="1" applyBorder="1" applyAlignment="1" applyProtection="1">
      <alignment horizontal="center" vertical="center"/>
      <protection hidden="1"/>
    </xf>
    <xf numFmtId="1" fontId="17" fillId="0" borderId="17" xfId="0" applyNumberFormat="1" applyFont="1" applyFill="1" applyBorder="1" applyAlignment="1" applyProtection="1">
      <alignment horizontal="center" vertical="center"/>
      <protection hidden="1"/>
    </xf>
    <xf numFmtId="1" fontId="17" fillId="0" borderId="26" xfId="0" applyNumberFormat="1" applyFont="1" applyFill="1" applyBorder="1" applyAlignment="1" applyProtection="1">
      <alignment horizontal="center" vertical="center"/>
      <protection hidden="1"/>
    </xf>
    <xf numFmtId="1" fontId="17" fillId="0" borderId="29" xfId="0" applyNumberFormat="1" applyFont="1" applyFill="1" applyBorder="1" applyAlignment="1" applyProtection="1">
      <alignment horizontal="center" vertical="center"/>
      <protection hidden="1"/>
    </xf>
    <xf numFmtId="0" fontId="20" fillId="0" borderId="0" xfId="0" applyFont="1" applyBorder="1" applyAlignment="1" applyProtection="1">
      <alignment vertical="center"/>
      <protection hidden="1"/>
    </xf>
    <xf numFmtId="1" fontId="20" fillId="3" borderId="15" xfId="0" applyNumberFormat="1" applyFont="1" applyFill="1" applyBorder="1" applyAlignment="1" applyProtection="1">
      <alignment horizontal="center" vertical="center"/>
      <protection hidden="1"/>
    </xf>
    <xf numFmtId="1" fontId="20" fillId="3" borderId="17" xfId="0" applyNumberFormat="1" applyFont="1" applyFill="1" applyBorder="1" applyAlignment="1" applyProtection="1">
      <alignment horizontal="center" vertical="center"/>
      <protection hidden="1"/>
    </xf>
    <xf numFmtId="0" fontId="17" fillId="0" borderId="0" xfId="0" applyFont="1" applyBorder="1" applyAlignment="1" applyProtection="1">
      <alignment vertical="center"/>
      <protection hidden="1"/>
    </xf>
    <xf numFmtId="1" fontId="17" fillId="2" borderId="21" xfId="0" applyNumberFormat="1" applyFont="1" applyFill="1" applyBorder="1" applyAlignment="1" applyProtection="1">
      <alignment horizontal="center" vertical="center"/>
      <protection hidden="1"/>
    </xf>
  </cellXfs>
  <cellStyles count="1">
    <cellStyle name="Standard" xfId="0" builtinId="0"/>
  </cellStyles>
  <dxfs count="3">
    <dxf>
      <font>
        <color theme="1"/>
      </font>
      <fill>
        <patternFill>
          <bgColor rgb="FFFFFF99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8"/>
      </font>
      <fill>
        <patternFill>
          <bgColor indexed="4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0</xdr:row>
          <xdr:rowOff>114300</xdr:rowOff>
        </xdr:from>
        <xdr:to>
          <xdr:col>3</xdr:col>
          <xdr:colOff>0</xdr:colOff>
          <xdr:row>1</xdr:row>
          <xdr:rowOff>152400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Übersicht</a:t>
              </a:r>
            </a:p>
          </xdr:txBody>
        </xdr:sp>
        <xdr:clientData fLocksWithSheet="0"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>
    <pageSetUpPr fitToPage="1"/>
  </sheetPr>
  <dimension ref="A1:N27"/>
  <sheetViews>
    <sheetView showGridLines="0" tabSelected="1" zoomScaleNormal="100" workbookViewId="0">
      <selection activeCell="B2" sqref="B2"/>
    </sheetView>
  </sheetViews>
  <sheetFormatPr baseColWidth="10" defaultColWidth="41.42578125" defaultRowHeight="11.25"/>
  <cols>
    <col min="1" max="1" width="10.85546875" style="108" customWidth="1"/>
    <col min="2" max="2" width="40" style="4" customWidth="1"/>
    <col min="3" max="3" width="15.28515625" style="8" customWidth="1"/>
    <col min="4" max="4" width="15.28515625" style="8" hidden="1" customWidth="1"/>
    <col min="5" max="11" width="15.28515625" style="4" hidden="1" customWidth="1"/>
    <col min="12" max="12" width="20.42578125" style="4" hidden="1" customWidth="1"/>
    <col min="13" max="13" width="9.42578125" style="4" hidden="1" customWidth="1"/>
    <col min="14" max="14" width="11.28515625" style="4" hidden="1" customWidth="1"/>
    <col min="15" max="16384" width="41.42578125" style="4"/>
  </cols>
  <sheetData>
    <row r="1" spans="1:14" ht="22.5">
      <c r="A1" s="107"/>
      <c r="B1" s="2"/>
      <c r="C1" s="117" t="s">
        <v>32</v>
      </c>
      <c r="D1" s="118" t="s">
        <v>40</v>
      </c>
      <c r="E1" s="118" t="s">
        <v>42</v>
      </c>
      <c r="F1" s="3"/>
      <c r="G1" s="3"/>
      <c r="H1" s="3"/>
      <c r="I1" s="3"/>
      <c r="J1" s="3"/>
      <c r="K1" s="3"/>
    </row>
    <row r="2" spans="1:14" ht="18.75" thickBot="1">
      <c r="A2" s="5" t="s">
        <v>36</v>
      </c>
      <c r="B2" s="135" t="s">
        <v>90</v>
      </c>
      <c r="C2" s="119">
        <f>Leistungen!C1</f>
        <v>380</v>
      </c>
      <c r="D2" s="120">
        <f>Leistungen!D1</f>
        <v>0</v>
      </c>
      <c r="E2" s="121">
        <f>D2/C2</f>
        <v>0</v>
      </c>
      <c r="F2" s="8"/>
      <c r="I2" s="8"/>
    </row>
    <row r="3" spans="1:14" ht="18.75" thickBot="1">
      <c r="A3" s="9"/>
      <c r="B3" s="10"/>
      <c r="C3" s="11"/>
      <c r="D3" s="4"/>
      <c r="F3" s="8"/>
      <c r="I3" s="8"/>
    </row>
    <row r="4" spans="1:14" ht="18.75" thickBot="1">
      <c r="A4" s="12" t="s">
        <v>89</v>
      </c>
      <c r="B4" s="1">
        <v>6</v>
      </c>
      <c r="C4" s="24">
        <f ca="1">COUNTA(OFFSET(B6,1,0,B4,1))</f>
        <v>6</v>
      </c>
      <c r="D4" s="24">
        <f ca="1">COUNTA(OFFSET(C6,1,0,C4,1))</f>
        <v>6</v>
      </c>
      <c r="E4" s="139" t="s">
        <v>109</v>
      </c>
      <c r="F4" s="8"/>
      <c r="I4" s="8"/>
    </row>
    <row r="5" spans="1:14" ht="18.75" thickBot="1">
      <c r="A5" s="9"/>
      <c r="B5" s="10"/>
      <c r="C5" s="11"/>
      <c r="D5" s="4"/>
      <c r="F5" s="8"/>
      <c r="I5" s="8"/>
    </row>
    <row r="6" spans="1:14" ht="33.75">
      <c r="A6" s="21" t="s">
        <v>39</v>
      </c>
      <c r="B6" s="22" t="s">
        <v>37</v>
      </c>
      <c r="C6" s="22" t="s">
        <v>38</v>
      </c>
      <c r="D6" s="125" t="s">
        <v>57</v>
      </c>
      <c r="E6" s="22" t="s">
        <v>58</v>
      </c>
      <c r="F6" s="23" t="s">
        <v>45</v>
      </c>
      <c r="G6" s="23" t="s">
        <v>100</v>
      </c>
      <c r="H6" s="23" t="s">
        <v>43</v>
      </c>
      <c r="I6" s="23" t="s">
        <v>102</v>
      </c>
      <c r="J6" s="23" t="s">
        <v>44</v>
      </c>
      <c r="K6" s="13" t="s">
        <v>69</v>
      </c>
    </row>
    <row r="7" spans="1:14" ht="11.25" customHeight="1">
      <c r="A7" s="118">
        <f>IF(ROW()-6&lt;=$B$4,ROW()-6,IF(ROW()-6=$B$4+1,"ALLE",""))</f>
        <v>1</v>
      </c>
      <c r="B7" s="126" t="s">
        <v>105</v>
      </c>
      <c r="C7" s="126" t="s">
        <v>104</v>
      </c>
      <c r="D7" s="18">
        <f ca="1">IF(AND(A7&lt;&gt;"",B7&lt;&gt;"",ISERROR(($D$2*0.5)+(G7*0.1)+(J7*0.4))=FALSE),($D$2*0.5)+(G7*0.1)+(J7*0.4),"")</f>
        <v>0</v>
      </c>
      <c r="E7" s="19">
        <f ca="1">IF(AND(A7&lt;&gt;"",B7&lt;&gt;"",ISERROR(MIN(($E$2*0.5)+(H7*0.1)+(K7*0.5),1))=FALSE),MIN(($E$2*0.5)+(H7*0.1)+(K7*0.5),1),"")</f>
        <v>0</v>
      </c>
      <c r="F7" s="120">
        <v>0.01</v>
      </c>
      <c r="G7" s="120">
        <v>0</v>
      </c>
      <c r="H7" s="19">
        <f ca="1">IF(AND(A7&lt;&gt;"",B7&lt;&gt;"",D7&lt;&gt;""),G7/F7,"")</f>
        <v>0</v>
      </c>
      <c r="I7" s="20">
        <f t="shared" ref="I7:I26" ca="1" si="0">IF(AND(A7&lt;&gt;"",B7&lt;&gt;"",D7&lt;&gt;""),SUMPRODUCT(((Bearbeiter=A7)+(Bearbeiter="ALLE"))*Pkt_max),"")</f>
        <v>50</v>
      </c>
      <c r="J7" s="20">
        <f t="shared" ref="J7:J26" ca="1" si="1">IF(AND(A7&lt;&gt;"",B7&lt;&gt;"",C7&lt;&gt;"",ISERROR(SUMPRODUCT(((Bearbeiter=A7)+(Bearbeiter="ALLE"))*Pkt_erreicht))=FALSE),SUMPRODUCT(((Bearbeiter=A7)+(Bearbeiter="ALLE"))*Pkt_erreicht),"")</f>
        <v>0</v>
      </c>
      <c r="K7" s="19">
        <f ca="1">IF(AND(A7&lt;&gt;"",J7&lt;&gt;""),MIN((MIN(J7,$M$8)/$M$7),$M$8/$M$7),"")</f>
        <v>0</v>
      </c>
      <c r="L7" s="55" t="s">
        <v>70</v>
      </c>
      <c r="M7" s="129">
        <f ca="1">($C$2/COUNTA(C7:C26))+(M9/COUNTA(C7:C26))</f>
        <v>71.666666666666671</v>
      </c>
    </row>
    <row r="8" spans="1:14" ht="11.25" customHeight="1">
      <c r="A8" s="118">
        <f t="shared" ref="A8:A26" si="2">IF(ROW()-6&lt;=$B$4,ROW()-6,IF(ROW()-6=$B$4+1,"ALLE",""))</f>
        <v>2</v>
      </c>
      <c r="B8" s="126" t="s">
        <v>103</v>
      </c>
      <c r="C8" s="126" t="s">
        <v>104</v>
      </c>
      <c r="D8" s="18">
        <f t="shared" ref="D8:D26" ca="1" si="3">IF(AND(A8&lt;&gt;"",B8&lt;&gt;"",ISERROR(($D$2*0.5)+(G8*0.1)+(J8*0.4))=FALSE),($D$2*0.5)+(G8*0.1)+(J8*0.4),"")</f>
        <v>0</v>
      </c>
      <c r="E8" s="19">
        <f t="shared" ref="E8:E26" ca="1" si="4">IF(AND(A8&lt;&gt;"",B8&lt;&gt;"",ISERROR(MIN(($E$2*0.5)+(H8*0.1)+(K8*0.5),1))=FALSE),MIN(($E$2*0.5)+(H8*0.1)+(K8*0.5),1),"")</f>
        <v>0</v>
      </c>
      <c r="F8" s="120">
        <v>0.01</v>
      </c>
      <c r="G8" s="120">
        <v>0</v>
      </c>
      <c r="H8" s="19">
        <f t="shared" ref="H8:H26" ca="1" si="5">IF(AND(A8&lt;&gt;"",B8&lt;&gt;"",D8&lt;&gt;""),G8/F8,"")</f>
        <v>0</v>
      </c>
      <c r="I8" s="20">
        <f t="shared" ca="1" si="0"/>
        <v>50</v>
      </c>
      <c r="J8" s="20">
        <f t="shared" ca="1" si="1"/>
        <v>0</v>
      </c>
      <c r="K8" s="19">
        <f ca="1">IF(AND(A8&lt;&gt;"",J8&lt;&gt;""),MIN((MIN(J8,$M$8)/$M$7),$M$8/$M$7),"")</f>
        <v>0</v>
      </c>
      <c r="L8" s="55" t="s">
        <v>71</v>
      </c>
      <c r="M8" s="129">
        <f ca="1">M7*N8</f>
        <v>86</v>
      </c>
      <c r="N8" s="128">
        <v>1.2</v>
      </c>
    </row>
    <row r="9" spans="1:14" ht="11.25" customHeight="1">
      <c r="A9" s="118">
        <f t="shared" si="2"/>
        <v>3</v>
      </c>
      <c r="B9" s="126" t="s">
        <v>103</v>
      </c>
      <c r="C9" s="126" t="s">
        <v>104</v>
      </c>
      <c r="D9" s="18">
        <f t="shared" ca="1" si="3"/>
        <v>0</v>
      </c>
      <c r="E9" s="19">
        <f t="shared" ca="1" si="4"/>
        <v>0</v>
      </c>
      <c r="F9" s="120">
        <v>0.01</v>
      </c>
      <c r="G9" s="120">
        <v>0</v>
      </c>
      <c r="H9" s="19">
        <f t="shared" ca="1" si="5"/>
        <v>0</v>
      </c>
      <c r="I9" s="20">
        <f t="shared" ca="1" si="0"/>
        <v>50</v>
      </c>
      <c r="J9" s="20">
        <f t="shared" ca="1" si="1"/>
        <v>0</v>
      </c>
      <c r="K9" s="19">
        <f t="shared" ref="K9:K26" ca="1" si="6">IF(AND(A9&lt;&gt;"",J9&lt;&gt;""),MIN((MIN(J9,$M$8)/$M$7),$M$8/$M$7),"")</f>
        <v>0</v>
      </c>
      <c r="L9" s="55" t="s">
        <v>101</v>
      </c>
      <c r="M9" s="129">
        <f ca="1">SUMPRODUCT((Bearbeiter="Alle")*Pkt_max)</f>
        <v>50</v>
      </c>
    </row>
    <row r="10" spans="1:14" ht="11.25" customHeight="1">
      <c r="A10" s="118">
        <f t="shared" si="2"/>
        <v>4</v>
      </c>
      <c r="B10" s="126" t="s">
        <v>103</v>
      </c>
      <c r="C10" s="126" t="s">
        <v>104</v>
      </c>
      <c r="D10" s="18">
        <f t="shared" ca="1" si="3"/>
        <v>0</v>
      </c>
      <c r="E10" s="19">
        <f t="shared" ca="1" si="4"/>
        <v>0</v>
      </c>
      <c r="F10" s="120">
        <v>0.01</v>
      </c>
      <c r="G10" s="120">
        <v>0</v>
      </c>
      <c r="H10" s="19">
        <f t="shared" ca="1" si="5"/>
        <v>0</v>
      </c>
      <c r="I10" s="20">
        <f t="shared" ca="1" si="0"/>
        <v>50</v>
      </c>
      <c r="J10" s="20">
        <f t="shared" ca="1" si="1"/>
        <v>0</v>
      </c>
      <c r="K10" s="19">
        <f t="shared" ca="1" si="6"/>
        <v>0</v>
      </c>
    </row>
    <row r="11" spans="1:14" ht="11.25" customHeight="1">
      <c r="A11" s="118">
        <f t="shared" si="2"/>
        <v>5</v>
      </c>
      <c r="B11" s="126" t="s">
        <v>103</v>
      </c>
      <c r="C11" s="126" t="s">
        <v>104</v>
      </c>
      <c r="D11" s="18">
        <f t="shared" ca="1" si="3"/>
        <v>0</v>
      </c>
      <c r="E11" s="19">
        <f t="shared" ca="1" si="4"/>
        <v>0</v>
      </c>
      <c r="F11" s="120">
        <v>0.01</v>
      </c>
      <c r="G11" s="120">
        <v>0</v>
      </c>
      <c r="H11" s="19">
        <f t="shared" ca="1" si="5"/>
        <v>0</v>
      </c>
      <c r="I11" s="20">
        <f t="shared" ca="1" si="0"/>
        <v>50</v>
      </c>
      <c r="J11" s="20">
        <f t="shared" ca="1" si="1"/>
        <v>0</v>
      </c>
      <c r="K11" s="19">
        <f t="shared" ca="1" si="6"/>
        <v>0</v>
      </c>
    </row>
    <row r="12" spans="1:14" ht="11.25" customHeight="1">
      <c r="A12" s="118">
        <f t="shared" si="2"/>
        <v>6</v>
      </c>
      <c r="B12" s="126" t="s">
        <v>103</v>
      </c>
      <c r="C12" s="126" t="s">
        <v>104</v>
      </c>
      <c r="D12" s="18">
        <f t="shared" ca="1" si="3"/>
        <v>0</v>
      </c>
      <c r="E12" s="19">
        <f t="shared" ca="1" si="4"/>
        <v>0</v>
      </c>
      <c r="F12" s="120">
        <v>0.01</v>
      </c>
      <c r="G12" s="120">
        <v>0</v>
      </c>
      <c r="H12" s="19">
        <f t="shared" ca="1" si="5"/>
        <v>0</v>
      </c>
      <c r="I12" s="20">
        <f t="shared" ca="1" si="0"/>
        <v>50</v>
      </c>
      <c r="J12" s="20">
        <f t="shared" ca="1" si="1"/>
        <v>0</v>
      </c>
      <c r="K12" s="19">
        <f t="shared" ca="1" si="6"/>
        <v>0</v>
      </c>
    </row>
    <row r="13" spans="1:14" ht="11.25" customHeight="1">
      <c r="A13" s="118" t="str">
        <f t="shared" si="2"/>
        <v>ALLE</v>
      </c>
      <c r="B13" s="126"/>
      <c r="C13" s="126"/>
      <c r="D13" s="18" t="str">
        <f t="shared" ca="1" si="3"/>
        <v/>
      </c>
      <c r="E13" s="19" t="str">
        <f t="shared" ca="1" si="4"/>
        <v/>
      </c>
      <c r="F13" s="120">
        <v>0.01</v>
      </c>
      <c r="G13" s="120">
        <v>0</v>
      </c>
      <c r="H13" s="19" t="str">
        <f t="shared" ca="1" si="5"/>
        <v/>
      </c>
      <c r="I13" s="20" t="str">
        <f t="shared" ca="1" si="0"/>
        <v/>
      </c>
      <c r="J13" s="20" t="str">
        <f t="shared" ca="1" si="1"/>
        <v/>
      </c>
      <c r="K13" s="19" t="str">
        <f t="shared" ca="1" si="6"/>
        <v/>
      </c>
    </row>
    <row r="14" spans="1:14" ht="11.25" customHeight="1">
      <c r="A14" s="118" t="str">
        <f t="shared" si="2"/>
        <v/>
      </c>
      <c r="B14" s="126"/>
      <c r="C14" s="126"/>
      <c r="D14" s="18" t="str">
        <f t="shared" ca="1" si="3"/>
        <v/>
      </c>
      <c r="E14" s="19" t="str">
        <f t="shared" ca="1" si="4"/>
        <v/>
      </c>
      <c r="F14" s="120">
        <v>0.01</v>
      </c>
      <c r="G14" s="120">
        <v>0</v>
      </c>
      <c r="H14" s="19" t="str">
        <f t="shared" ca="1" si="5"/>
        <v/>
      </c>
      <c r="I14" s="20" t="str">
        <f t="shared" ca="1" si="0"/>
        <v/>
      </c>
      <c r="J14" s="20" t="str">
        <f t="shared" ca="1" si="1"/>
        <v/>
      </c>
      <c r="K14" s="19" t="str">
        <f t="shared" ca="1" si="6"/>
        <v/>
      </c>
    </row>
    <row r="15" spans="1:14" ht="11.25" customHeight="1">
      <c r="A15" s="118" t="str">
        <f t="shared" si="2"/>
        <v/>
      </c>
      <c r="B15" s="126"/>
      <c r="C15" s="126"/>
      <c r="D15" s="18" t="str">
        <f t="shared" ca="1" si="3"/>
        <v/>
      </c>
      <c r="E15" s="19" t="str">
        <f t="shared" ca="1" si="4"/>
        <v/>
      </c>
      <c r="F15" s="120">
        <v>0.01</v>
      </c>
      <c r="G15" s="120">
        <v>0</v>
      </c>
      <c r="H15" s="19" t="str">
        <f t="shared" ca="1" si="5"/>
        <v/>
      </c>
      <c r="I15" s="20" t="str">
        <f t="shared" ca="1" si="0"/>
        <v/>
      </c>
      <c r="J15" s="20" t="str">
        <f t="shared" ca="1" si="1"/>
        <v/>
      </c>
      <c r="K15" s="19" t="str">
        <f t="shared" ca="1" si="6"/>
        <v/>
      </c>
    </row>
    <row r="16" spans="1:14" ht="11.25" customHeight="1">
      <c r="A16" s="118" t="str">
        <f t="shared" si="2"/>
        <v/>
      </c>
      <c r="B16" s="126"/>
      <c r="C16" s="126"/>
      <c r="D16" s="18" t="str">
        <f t="shared" ca="1" si="3"/>
        <v/>
      </c>
      <c r="E16" s="19" t="str">
        <f t="shared" ca="1" si="4"/>
        <v/>
      </c>
      <c r="F16" s="120">
        <v>0.01</v>
      </c>
      <c r="G16" s="120">
        <v>0</v>
      </c>
      <c r="H16" s="19" t="str">
        <f t="shared" ca="1" si="5"/>
        <v/>
      </c>
      <c r="I16" s="20" t="str">
        <f t="shared" ca="1" si="0"/>
        <v/>
      </c>
      <c r="J16" s="20" t="str">
        <f t="shared" ca="1" si="1"/>
        <v/>
      </c>
      <c r="K16" s="19" t="str">
        <f t="shared" ca="1" si="6"/>
        <v/>
      </c>
    </row>
    <row r="17" spans="1:11" ht="11.25" customHeight="1">
      <c r="A17" s="118" t="str">
        <f t="shared" si="2"/>
        <v/>
      </c>
      <c r="B17" s="126"/>
      <c r="C17" s="126"/>
      <c r="D17" s="18" t="str">
        <f t="shared" ca="1" si="3"/>
        <v/>
      </c>
      <c r="E17" s="19" t="str">
        <f t="shared" ca="1" si="4"/>
        <v/>
      </c>
      <c r="F17" s="120">
        <v>0.01</v>
      </c>
      <c r="G17" s="120">
        <v>0</v>
      </c>
      <c r="H17" s="19" t="str">
        <f t="shared" ca="1" si="5"/>
        <v/>
      </c>
      <c r="I17" s="20" t="str">
        <f t="shared" ca="1" si="0"/>
        <v/>
      </c>
      <c r="J17" s="20" t="str">
        <f t="shared" ca="1" si="1"/>
        <v/>
      </c>
      <c r="K17" s="19" t="str">
        <f t="shared" ca="1" si="6"/>
        <v/>
      </c>
    </row>
    <row r="18" spans="1:11" ht="11.25" customHeight="1">
      <c r="A18" s="118" t="str">
        <f t="shared" si="2"/>
        <v/>
      </c>
      <c r="B18" s="126"/>
      <c r="C18" s="126"/>
      <c r="D18" s="18" t="str">
        <f t="shared" ca="1" si="3"/>
        <v/>
      </c>
      <c r="E18" s="19" t="str">
        <f t="shared" ca="1" si="4"/>
        <v/>
      </c>
      <c r="F18" s="120">
        <v>0.01</v>
      </c>
      <c r="G18" s="120">
        <v>0</v>
      </c>
      <c r="H18" s="19" t="str">
        <f t="shared" ca="1" si="5"/>
        <v/>
      </c>
      <c r="I18" s="20" t="str">
        <f t="shared" ca="1" si="0"/>
        <v/>
      </c>
      <c r="J18" s="20" t="str">
        <f t="shared" ca="1" si="1"/>
        <v/>
      </c>
      <c r="K18" s="19" t="str">
        <f t="shared" ca="1" si="6"/>
        <v/>
      </c>
    </row>
    <row r="19" spans="1:11" ht="11.25" customHeight="1">
      <c r="A19" s="118" t="str">
        <f t="shared" si="2"/>
        <v/>
      </c>
      <c r="B19" s="126"/>
      <c r="C19" s="126"/>
      <c r="D19" s="18" t="str">
        <f t="shared" ca="1" si="3"/>
        <v/>
      </c>
      <c r="E19" s="19" t="str">
        <f t="shared" ca="1" si="4"/>
        <v/>
      </c>
      <c r="F19" s="120">
        <v>0.01</v>
      </c>
      <c r="G19" s="120">
        <v>0</v>
      </c>
      <c r="H19" s="19" t="str">
        <f t="shared" ca="1" si="5"/>
        <v/>
      </c>
      <c r="I19" s="20" t="str">
        <f t="shared" ca="1" si="0"/>
        <v/>
      </c>
      <c r="J19" s="20" t="str">
        <f t="shared" ca="1" si="1"/>
        <v/>
      </c>
      <c r="K19" s="19" t="str">
        <f t="shared" ca="1" si="6"/>
        <v/>
      </c>
    </row>
    <row r="20" spans="1:11" ht="11.25" customHeight="1">
      <c r="A20" s="118" t="str">
        <f t="shared" si="2"/>
        <v/>
      </c>
      <c r="B20" s="126"/>
      <c r="C20" s="126"/>
      <c r="D20" s="18" t="str">
        <f t="shared" ca="1" si="3"/>
        <v/>
      </c>
      <c r="E20" s="19" t="str">
        <f t="shared" ca="1" si="4"/>
        <v/>
      </c>
      <c r="F20" s="120">
        <v>0.01</v>
      </c>
      <c r="G20" s="120">
        <v>0</v>
      </c>
      <c r="H20" s="19" t="str">
        <f t="shared" ca="1" si="5"/>
        <v/>
      </c>
      <c r="I20" s="20" t="str">
        <f t="shared" ca="1" si="0"/>
        <v/>
      </c>
      <c r="J20" s="20" t="str">
        <f t="shared" ca="1" si="1"/>
        <v/>
      </c>
      <c r="K20" s="19" t="str">
        <f t="shared" ca="1" si="6"/>
        <v/>
      </c>
    </row>
    <row r="21" spans="1:11" ht="11.25" customHeight="1">
      <c r="A21" s="118" t="str">
        <f t="shared" si="2"/>
        <v/>
      </c>
      <c r="B21" s="126"/>
      <c r="C21" s="126"/>
      <c r="D21" s="18" t="str">
        <f t="shared" ca="1" si="3"/>
        <v/>
      </c>
      <c r="E21" s="19" t="str">
        <f t="shared" ca="1" si="4"/>
        <v/>
      </c>
      <c r="F21" s="120">
        <v>0.01</v>
      </c>
      <c r="G21" s="120">
        <v>0</v>
      </c>
      <c r="H21" s="19" t="str">
        <f t="shared" ca="1" si="5"/>
        <v/>
      </c>
      <c r="I21" s="20" t="str">
        <f t="shared" ca="1" si="0"/>
        <v/>
      </c>
      <c r="J21" s="20" t="str">
        <f t="shared" ca="1" si="1"/>
        <v/>
      </c>
      <c r="K21" s="19" t="str">
        <f t="shared" ca="1" si="6"/>
        <v/>
      </c>
    </row>
    <row r="22" spans="1:11" ht="11.25" customHeight="1">
      <c r="A22" s="118" t="str">
        <f t="shared" si="2"/>
        <v/>
      </c>
      <c r="B22" s="126"/>
      <c r="C22" s="126"/>
      <c r="D22" s="18" t="str">
        <f t="shared" ca="1" si="3"/>
        <v/>
      </c>
      <c r="E22" s="19" t="str">
        <f t="shared" ca="1" si="4"/>
        <v/>
      </c>
      <c r="F22" s="120">
        <v>0.01</v>
      </c>
      <c r="G22" s="120">
        <v>0</v>
      </c>
      <c r="H22" s="19" t="str">
        <f t="shared" ca="1" si="5"/>
        <v/>
      </c>
      <c r="I22" s="20" t="str">
        <f t="shared" ca="1" si="0"/>
        <v/>
      </c>
      <c r="J22" s="20" t="str">
        <f t="shared" ca="1" si="1"/>
        <v/>
      </c>
      <c r="K22" s="19" t="str">
        <f t="shared" ca="1" si="6"/>
        <v/>
      </c>
    </row>
    <row r="23" spans="1:11" ht="11.25" customHeight="1">
      <c r="A23" s="118" t="str">
        <f t="shared" si="2"/>
        <v/>
      </c>
      <c r="B23" s="126"/>
      <c r="C23" s="126"/>
      <c r="D23" s="18" t="str">
        <f t="shared" ca="1" si="3"/>
        <v/>
      </c>
      <c r="E23" s="19" t="str">
        <f t="shared" ca="1" si="4"/>
        <v/>
      </c>
      <c r="F23" s="120">
        <v>0.01</v>
      </c>
      <c r="G23" s="120">
        <v>0</v>
      </c>
      <c r="H23" s="19" t="str">
        <f t="shared" ca="1" si="5"/>
        <v/>
      </c>
      <c r="I23" s="20" t="str">
        <f t="shared" ca="1" si="0"/>
        <v/>
      </c>
      <c r="J23" s="20" t="str">
        <f t="shared" ca="1" si="1"/>
        <v/>
      </c>
      <c r="K23" s="19" t="str">
        <f t="shared" ca="1" si="6"/>
        <v/>
      </c>
    </row>
    <row r="24" spans="1:11" ht="11.25" customHeight="1">
      <c r="A24" s="118" t="str">
        <f t="shared" si="2"/>
        <v/>
      </c>
      <c r="B24" s="126"/>
      <c r="C24" s="126"/>
      <c r="D24" s="18" t="str">
        <f t="shared" ca="1" si="3"/>
        <v/>
      </c>
      <c r="E24" s="19" t="str">
        <f t="shared" ca="1" si="4"/>
        <v/>
      </c>
      <c r="F24" s="120">
        <v>0.01</v>
      </c>
      <c r="G24" s="120">
        <v>0</v>
      </c>
      <c r="H24" s="19" t="str">
        <f t="shared" ca="1" si="5"/>
        <v/>
      </c>
      <c r="I24" s="20" t="str">
        <f t="shared" ca="1" si="0"/>
        <v/>
      </c>
      <c r="J24" s="20" t="str">
        <f t="shared" ca="1" si="1"/>
        <v/>
      </c>
      <c r="K24" s="19" t="str">
        <f t="shared" ca="1" si="6"/>
        <v/>
      </c>
    </row>
    <row r="25" spans="1:11" ht="11.25" customHeight="1">
      <c r="A25" s="118" t="str">
        <f t="shared" si="2"/>
        <v/>
      </c>
      <c r="B25" s="126"/>
      <c r="C25" s="126"/>
      <c r="D25" s="18" t="str">
        <f t="shared" ca="1" si="3"/>
        <v/>
      </c>
      <c r="E25" s="19" t="str">
        <f t="shared" ca="1" si="4"/>
        <v/>
      </c>
      <c r="F25" s="120">
        <v>0.01</v>
      </c>
      <c r="G25" s="120">
        <v>0</v>
      </c>
      <c r="H25" s="19" t="str">
        <f t="shared" ca="1" si="5"/>
        <v/>
      </c>
      <c r="I25" s="20" t="str">
        <f t="shared" ca="1" si="0"/>
        <v/>
      </c>
      <c r="J25" s="20" t="str">
        <f t="shared" ca="1" si="1"/>
        <v/>
      </c>
      <c r="K25" s="19" t="str">
        <f t="shared" ca="1" si="6"/>
        <v/>
      </c>
    </row>
    <row r="26" spans="1:11" ht="11.25" customHeight="1" thickBot="1">
      <c r="A26" s="118" t="str">
        <f t="shared" si="2"/>
        <v/>
      </c>
      <c r="B26" s="126"/>
      <c r="C26" s="127"/>
      <c r="D26" s="18" t="str">
        <f t="shared" ca="1" si="3"/>
        <v/>
      </c>
      <c r="E26" s="19" t="str">
        <f t="shared" ca="1" si="4"/>
        <v/>
      </c>
      <c r="F26" s="120">
        <v>0.01</v>
      </c>
      <c r="G26" s="120">
        <v>0</v>
      </c>
      <c r="H26" s="19" t="str">
        <f t="shared" ca="1" si="5"/>
        <v/>
      </c>
      <c r="I26" s="20" t="str">
        <f t="shared" ca="1" si="0"/>
        <v/>
      </c>
      <c r="J26" s="20" t="str">
        <f t="shared" ca="1" si="1"/>
        <v/>
      </c>
      <c r="K26" s="19" t="str">
        <f t="shared" ca="1" si="6"/>
        <v/>
      </c>
    </row>
    <row r="27" spans="1:11" ht="57" thickBot="1">
      <c r="A27" s="122"/>
      <c r="B27" s="124" t="s">
        <v>108</v>
      </c>
      <c r="C27" s="123"/>
    </row>
  </sheetData>
  <sheetProtection password="E1FA" sheet="1" objects="1" scenarios="1" selectLockedCells="1"/>
  <phoneticPr fontId="1" type="noConversion"/>
  <conditionalFormatting sqref="H7:K26 D7:E26">
    <cfRule type="expression" dxfId="2" priority="16" stopIfTrue="1">
      <formula>ISNUMBER(INDIRECT("A"&amp;(ROW())))</formula>
    </cfRule>
  </conditionalFormatting>
  <conditionalFormatting sqref="F7:G26">
    <cfRule type="expression" dxfId="1" priority="17" stopIfTrue="1">
      <formula>ISNUMBER(INDIRECT("A"&amp;(ROW())))</formula>
    </cfRule>
  </conditionalFormatting>
  <conditionalFormatting sqref="A7:C26">
    <cfRule type="expression" dxfId="0" priority="1" stopIfTrue="1">
      <formula>ISNUMBER(INDIRECT("A"&amp;(ROW())))</formula>
    </cfRule>
  </conditionalFormatting>
  <dataValidations disablePrompts="1" count="1">
    <dataValidation type="whole" allowBlank="1" showInputMessage="1" showErrorMessage="1" error="Eingabe ist ungültig._x000a__x000a_Die Gruppengröße ist auf 20 Personen begrenzt." sqref="B4">
      <formula1>1</formula1>
      <formula2>20</formula2>
    </dataValidation>
  </dataValidations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locked="0" defaultSize="0" print="0" autoFill="0" autoPict="0" macro="[0]!ProfModus">
                <anchor moveWithCells="1">
                  <from>
                    <xdr:col>2</xdr:col>
                    <xdr:colOff>57150</xdr:colOff>
                    <xdr:row>0</xdr:row>
                    <xdr:rowOff>114300</xdr:rowOff>
                  </from>
                  <to>
                    <xdr:col>3</xdr:col>
                    <xdr:colOff>0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>
    <pageSetUpPr fitToPage="1"/>
  </sheetPr>
  <dimension ref="A1:M52"/>
  <sheetViews>
    <sheetView showGridLines="0" zoomScaleNormal="160" workbookViewId="0">
      <selection activeCell="E7" sqref="E7"/>
    </sheetView>
  </sheetViews>
  <sheetFormatPr baseColWidth="10" defaultColWidth="41.42578125" defaultRowHeight="11.25"/>
  <cols>
    <col min="1" max="1" width="10.85546875" style="16" customWidth="1"/>
    <col min="2" max="2" width="40" style="4" customWidth="1"/>
    <col min="3" max="4" width="15.28515625" style="8" customWidth="1"/>
    <col min="5" max="5" width="15.28515625" style="64" customWidth="1"/>
    <col min="6" max="11" width="15.28515625" style="4" customWidth="1"/>
    <col min="12" max="12" width="20.42578125" style="4" hidden="1" customWidth="1"/>
    <col min="13" max="13" width="9.42578125" style="4" hidden="1" customWidth="1"/>
    <col min="14" max="16384" width="41.42578125" style="4"/>
  </cols>
  <sheetData>
    <row r="1" spans="1:9" ht="16.5" thickBot="1">
      <c r="A1" s="25"/>
      <c r="B1" s="26" t="s">
        <v>30</v>
      </c>
      <c r="C1" s="27">
        <f>SUM(C6:C51)</f>
        <v>380</v>
      </c>
      <c r="D1" s="27">
        <f>SUM(D6:D51)</f>
        <v>0</v>
      </c>
      <c r="E1" s="101"/>
      <c r="F1" s="100">
        <f>COUNTA(Leistungen!$A:$A)</f>
        <v>47</v>
      </c>
    </row>
    <row r="2" spans="1:9" ht="16.5" thickBot="1">
      <c r="A2" s="28"/>
      <c r="B2" s="29"/>
      <c r="C2" s="30"/>
      <c r="D2" s="30"/>
      <c r="E2" s="102"/>
    </row>
    <row r="3" spans="1:9" ht="23.25" thickBot="1">
      <c r="A3" s="31"/>
      <c r="B3" s="32" t="s">
        <v>41</v>
      </c>
      <c r="C3" s="33" t="s">
        <v>32</v>
      </c>
      <c r="D3" s="33" t="s">
        <v>40</v>
      </c>
      <c r="E3" s="103" t="s">
        <v>86</v>
      </c>
    </row>
    <row r="4" spans="1:9" ht="12" thickBot="1">
      <c r="A4" s="34"/>
      <c r="B4" s="35"/>
      <c r="C4" s="17"/>
      <c r="D4" s="17"/>
      <c r="E4" s="104"/>
    </row>
    <row r="5" spans="1:9" ht="24.75">
      <c r="A5" s="36" t="s">
        <v>0</v>
      </c>
      <c r="B5" s="37" t="s">
        <v>119</v>
      </c>
      <c r="C5" s="38"/>
      <c r="D5" s="39" t="s">
        <v>85</v>
      </c>
      <c r="E5" s="105" t="s">
        <v>87</v>
      </c>
    </row>
    <row r="6" spans="1:9">
      <c r="A6" s="40" t="s">
        <v>11</v>
      </c>
      <c r="B6" s="138" t="s">
        <v>113</v>
      </c>
      <c r="C6" s="41">
        <v>50</v>
      </c>
      <c r="D6" s="42">
        <v>0</v>
      </c>
      <c r="E6" s="106" t="s">
        <v>97</v>
      </c>
    </row>
    <row r="7" spans="1:9">
      <c r="A7" s="40" t="s">
        <v>12</v>
      </c>
      <c r="B7" s="43" t="s">
        <v>1</v>
      </c>
      <c r="C7" s="44">
        <v>5</v>
      </c>
      <c r="D7" s="45">
        <v>0</v>
      </c>
      <c r="E7" s="60"/>
    </row>
    <row r="8" spans="1:9" ht="12" thickBot="1">
      <c r="A8" s="46" t="s">
        <v>56</v>
      </c>
      <c r="B8" s="47" t="s">
        <v>53</v>
      </c>
      <c r="C8" s="48">
        <v>5</v>
      </c>
      <c r="D8" s="49">
        <v>0</v>
      </c>
      <c r="E8" s="61"/>
    </row>
    <row r="9" spans="1:9">
      <c r="A9" s="36" t="s">
        <v>2</v>
      </c>
      <c r="B9" s="37" t="s">
        <v>115</v>
      </c>
      <c r="C9" s="172">
        <v>0</v>
      </c>
      <c r="D9" s="167">
        <v>0</v>
      </c>
      <c r="E9" s="169" t="s">
        <v>97</v>
      </c>
      <c r="F9" s="143">
        <f>SUM(C10:C21)</f>
        <v>145</v>
      </c>
    </row>
    <row r="10" spans="1:9">
      <c r="A10" s="40" t="s">
        <v>13</v>
      </c>
      <c r="B10" s="43" t="s">
        <v>84</v>
      </c>
      <c r="C10" s="44">
        <v>15</v>
      </c>
      <c r="D10" s="45">
        <v>0</v>
      </c>
      <c r="E10" s="60"/>
      <c r="H10" s="174"/>
    </row>
    <row r="11" spans="1:9">
      <c r="A11" s="40" t="s">
        <v>14</v>
      </c>
      <c r="B11" s="43" t="s">
        <v>72</v>
      </c>
      <c r="C11" s="44">
        <v>25</v>
      </c>
      <c r="D11" s="45">
        <v>0</v>
      </c>
      <c r="E11" s="60"/>
    </row>
    <row r="12" spans="1:9">
      <c r="A12" s="40" t="s">
        <v>15</v>
      </c>
      <c r="B12" s="43" t="s">
        <v>73</v>
      </c>
      <c r="C12" s="44">
        <v>25</v>
      </c>
      <c r="D12" s="45">
        <v>0</v>
      </c>
      <c r="E12" s="60"/>
    </row>
    <row r="13" spans="1:9">
      <c r="A13" s="40" t="s">
        <v>16</v>
      </c>
      <c r="B13" s="43" t="s">
        <v>47</v>
      </c>
      <c r="C13" s="44">
        <v>10</v>
      </c>
      <c r="D13" s="45">
        <v>0</v>
      </c>
      <c r="E13" s="60"/>
    </row>
    <row r="14" spans="1:9">
      <c r="A14" s="40" t="s">
        <v>17</v>
      </c>
      <c r="B14" s="43" t="s">
        <v>48</v>
      </c>
      <c r="C14" s="44">
        <v>10</v>
      </c>
      <c r="D14" s="45">
        <v>0</v>
      </c>
      <c r="E14" s="60"/>
      <c r="I14" s="171"/>
    </row>
    <row r="15" spans="1:9">
      <c r="A15" s="40" t="s">
        <v>18</v>
      </c>
      <c r="B15" s="43" t="s">
        <v>49</v>
      </c>
      <c r="C15" s="44">
        <v>10</v>
      </c>
      <c r="D15" s="45">
        <v>0</v>
      </c>
      <c r="E15" s="60"/>
    </row>
    <row r="16" spans="1:9">
      <c r="A16" s="40" t="s">
        <v>19</v>
      </c>
      <c r="B16" s="43" t="s">
        <v>92</v>
      </c>
      <c r="C16" s="44">
        <v>10</v>
      </c>
      <c r="D16" s="45">
        <v>0</v>
      </c>
      <c r="E16" s="60"/>
    </row>
    <row r="17" spans="1:6">
      <c r="A17" s="40" t="s">
        <v>20</v>
      </c>
      <c r="B17" s="43" t="s">
        <v>50</v>
      </c>
      <c r="C17" s="44">
        <v>10</v>
      </c>
      <c r="D17" s="45">
        <v>0</v>
      </c>
      <c r="E17" s="60"/>
    </row>
    <row r="18" spans="1:6">
      <c r="A18" s="40" t="s">
        <v>21</v>
      </c>
      <c r="B18" s="43" t="s">
        <v>51</v>
      </c>
      <c r="C18" s="44">
        <v>10</v>
      </c>
      <c r="D18" s="45">
        <v>0</v>
      </c>
      <c r="E18" s="60"/>
    </row>
    <row r="19" spans="1:6">
      <c r="A19" s="40" t="s">
        <v>22</v>
      </c>
      <c r="B19" s="43" t="s">
        <v>3</v>
      </c>
      <c r="C19" s="44">
        <v>5</v>
      </c>
      <c r="D19" s="45">
        <v>0</v>
      </c>
      <c r="E19" s="60"/>
    </row>
    <row r="20" spans="1:6">
      <c r="A20" s="40" t="s">
        <v>33</v>
      </c>
      <c r="B20" s="43" t="s">
        <v>4</v>
      </c>
      <c r="C20" s="44">
        <v>10</v>
      </c>
      <c r="D20" s="45">
        <v>0</v>
      </c>
      <c r="E20" s="60"/>
    </row>
    <row r="21" spans="1:6" ht="12" thickBot="1">
      <c r="A21" s="40" t="s">
        <v>54</v>
      </c>
      <c r="B21" s="50" t="s">
        <v>52</v>
      </c>
      <c r="C21" s="51">
        <v>5</v>
      </c>
      <c r="D21" s="52">
        <v>0</v>
      </c>
      <c r="E21" s="62"/>
    </row>
    <row r="22" spans="1:6">
      <c r="A22" s="36" t="s">
        <v>5</v>
      </c>
      <c r="B22" s="37" t="s">
        <v>116</v>
      </c>
      <c r="C22" s="172">
        <v>0</v>
      </c>
      <c r="D22" s="167">
        <v>0</v>
      </c>
      <c r="E22" s="169" t="s">
        <v>97</v>
      </c>
      <c r="F22" s="143">
        <f>SUM(C23:C31)</f>
        <v>105</v>
      </c>
    </row>
    <row r="23" spans="1:6">
      <c r="A23" s="40" t="s">
        <v>23</v>
      </c>
      <c r="B23" s="137" t="s">
        <v>111</v>
      </c>
      <c r="C23" s="44">
        <v>25</v>
      </c>
      <c r="D23" s="45">
        <v>0</v>
      </c>
      <c r="E23" s="60"/>
    </row>
    <row r="24" spans="1:6">
      <c r="A24" s="147" t="s">
        <v>24</v>
      </c>
      <c r="B24" s="137" t="s">
        <v>6</v>
      </c>
      <c r="C24" s="150">
        <v>0</v>
      </c>
      <c r="D24" s="151">
        <v>0</v>
      </c>
      <c r="E24" s="152"/>
    </row>
    <row r="25" spans="1:6" s="55" customFormat="1">
      <c r="A25" s="53" t="s">
        <v>76</v>
      </c>
      <c r="B25" s="54" t="s">
        <v>74</v>
      </c>
      <c r="C25" s="45">
        <v>20</v>
      </c>
      <c r="D25" s="45">
        <v>0</v>
      </c>
      <c r="E25" s="60"/>
    </row>
    <row r="26" spans="1:6">
      <c r="A26" s="40" t="s">
        <v>75</v>
      </c>
      <c r="B26" s="109" t="s">
        <v>91</v>
      </c>
      <c r="C26" s="44">
        <v>10</v>
      </c>
      <c r="D26" s="45">
        <v>0</v>
      </c>
      <c r="E26" s="60"/>
    </row>
    <row r="27" spans="1:6">
      <c r="A27" s="40" t="s">
        <v>77</v>
      </c>
      <c r="B27" s="109" t="s">
        <v>91</v>
      </c>
      <c r="C27" s="44">
        <v>10</v>
      </c>
      <c r="D27" s="45">
        <v>0</v>
      </c>
      <c r="E27" s="60"/>
    </row>
    <row r="28" spans="1:6">
      <c r="A28" s="40" t="s">
        <v>78</v>
      </c>
      <c r="B28" s="109" t="s">
        <v>91</v>
      </c>
      <c r="C28" s="44">
        <v>10</v>
      </c>
      <c r="D28" s="45">
        <v>0</v>
      </c>
      <c r="E28" s="60"/>
    </row>
    <row r="29" spans="1:6">
      <c r="A29" s="40" t="s">
        <v>79</v>
      </c>
      <c r="B29" s="109" t="s">
        <v>91</v>
      </c>
      <c r="C29" s="44">
        <v>10</v>
      </c>
      <c r="D29" s="45">
        <v>0</v>
      </c>
      <c r="E29" s="60"/>
    </row>
    <row r="30" spans="1:6">
      <c r="A30" s="40" t="s">
        <v>80</v>
      </c>
      <c r="B30" s="109" t="s">
        <v>91</v>
      </c>
      <c r="C30" s="44">
        <v>10</v>
      </c>
      <c r="D30" s="45">
        <v>0</v>
      </c>
      <c r="E30" s="60"/>
    </row>
    <row r="31" spans="1:6">
      <c r="A31" s="40" t="s">
        <v>81</v>
      </c>
      <c r="B31" s="109" t="s">
        <v>91</v>
      </c>
      <c r="C31" s="44">
        <v>10</v>
      </c>
      <c r="D31" s="45">
        <v>0</v>
      </c>
      <c r="E31" s="60"/>
    </row>
    <row r="32" spans="1:6">
      <c r="A32" s="40" t="s">
        <v>82</v>
      </c>
      <c r="B32" s="109" t="s">
        <v>91</v>
      </c>
      <c r="C32" s="44">
        <v>0</v>
      </c>
      <c r="D32" s="45">
        <v>0</v>
      </c>
      <c r="E32" s="60"/>
    </row>
    <row r="33" spans="1:6">
      <c r="A33" s="46" t="s">
        <v>83</v>
      </c>
      <c r="B33" s="109" t="s">
        <v>91</v>
      </c>
      <c r="C33" s="48">
        <v>0</v>
      </c>
      <c r="D33" s="49">
        <v>0</v>
      </c>
      <c r="E33" s="61"/>
    </row>
    <row r="34" spans="1:6">
      <c r="A34" s="46" t="s">
        <v>93</v>
      </c>
      <c r="B34" s="109" t="s">
        <v>91</v>
      </c>
      <c r="C34" s="48">
        <v>0</v>
      </c>
      <c r="D34" s="49">
        <v>0</v>
      </c>
      <c r="E34" s="61"/>
    </row>
    <row r="35" spans="1:6" ht="12" thickBot="1">
      <c r="A35" s="56" t="s">
        <v>94</v>
      </c>
      <c r="B35" s="110" t="s">
        <v>91</v>
      </c>
      <c r="C35" s="51">
        <v>0</v>
      </c>
      <c r="D35" s="52">
        <v>0</v>
      </c>
      <c r="E35" s="62"/>
    </row>
    <row r="36" spans="1:6">
      <c r="A36" s="57" t="s">
        <v>25</v>
      </c>
      <c r="B36" s="58" t="s">
        <v>117</v>
      </c>
      <c r="C36" s="173">
        <v>0</v>
      </c>
      <c r="D36" s="168">
        <v>0</v>
      </c>
      <c r="E36" s="170" t="s">
        <v>97</v>
      </c>
      <c r="F36" s="143">
        <f>SUM(C37:C45)</f>
        <v>70</v>
      </c>
    </row>
    <row r="37" spans="1:6">
      <c r="A37" s="40" t="s">
        <v>61</v>
      </c>
      <c r="B37" s="137" t="s">
        <v>107</v>
      </c>
      <c r="C37" s="44">
        <v>15</v>
      </c>
      <c r="D37" s="45">
        <v>0</v>
      </c>
      <c r="E37" s="60"/>
    </row>
    <row r="38" spans="1:6">
      <c r="A38" s="40" t="s">
        <v>62</v>
      </c>
      <c r="B38" s="43" t="s">
        <v>34</v>
      </c>
      <c r="C38" s="44">
        <v>10</v>
      </c>
      <c r="D38" s="45">
        <v>0</v>
      </c>
      <c r="E38" s="60"/>
    </row>
    <row r="39" spans="1:6">
      <c r="A39" s="40" t="s">
        <v>63</v>
      </c>
      <c r="B39" s="137" t="s">
        <v>110</v>
      </c>
      <c r="C39" s="44">
        <v>10</v>
      </c>
      <c r="D39" s="45">
        <v>0</v>
      </c>
      <c r="E39" s="60"/>
    </row>
    <row r="40" spans="1:6" ht="22.5">
      <c r="A40" s="154" t="s">
        <v>26</v>
      </c>
      <c r="B40" s="155" t="s">
        <v>98</v>
      </c>
      <c r="C40" s="156">
        <v>0</v>
      </c>
      <c r="D40" s="151">
        <v>0</v>
      </c>
      <c r="E40" s="164" t="s">
        <v>97</v>
      </c>
    </row>
    <row r="41" spans="1:6">
      <c r="A41" s="148" t="s">
        <v>64</v>
      </c>
      <c r="B41" s="149" t="s">
        <v>31</v>
      </c>
      <c r="C41" s="150">
        <v>0</v>
      </c>
      <c r="D41" s="151">
        <v>0</v>
      </c>
      <c r="E41" s="140"/>
    </row>
    <row r="42" spans="1:6" ht="12" customHeight="1">
      <c r="A42" s="148" t="s">
        <v>65</v>
      </c>
      <c r="B42" s="149" t="s">
        <v>55</v>
      </c>
      <c r="C42" s="153">
        <v>0</v>
      </c>
      <c r="D42" s="151">
        <v>0</v>
      </c>
      <c r="E42" s="140"/>
    </row>
    <row r="43" spans="1:6">
      <c r="A43" s="57" t="s">
        <v>27</v>
      </c>
      <c r="B43" s="58" t="s">
        <v>118</v>
      </c>
      <c r="C43" s="156">
        <v>0</v>
      </c>
      <c r="D43" s="151">
        <v>0</v>
      </c>
      <c r="E43" s="164" t="s">
        <v>97</v>
      </c>
    </row>
    <row r="44" spans="1:6">
      <c r="A44" s="40" t="s">
        <v>66</v>
      </c>
      <c r="B44" s="137" t="s">
        <v>112</v>
      </c>
      <c r="C44" s="44">
        <v>25</v>
      </c>
      <c r="D44" s="45">
        <v>0</v>
      </c>
      <c r="E44" s="60"/>
    </row>
    <row r="45" spans="1:6">
      <c r="A45" s="147" t="s">
        <v>67</v>
      </c>
      <c r="B45" s="137" t="s">
        <v>35</v>
      </c>
      <c r="C45" s="150">
        <v>10</v>
      </c>
      <c r="D45" s="151">
        <v>0</v>
      </c>
      <c r="E45" s="140"/>
    </row>
    <row r="46" spans="1:6" ht="22.5">
      <c r="A46" s="157" t="s">
        <v>28</v>
      </c>
      <c r="B46" s="158" t="s">
        <v>99</v>
      </c>
      <c r="C46" s="156">
        <v>0</v>
      </c>
      <c r="D46" s="151">
        <v>0</v>
      </c>
      <c r="E46" s="164" t="s">
        <v>97</v>
      </c>
    </row>
    <row r="47" spans="1:6">
      <c r="A47" s="148" t="s">
        <v>59</v>
      </c>
      <c r="B47" s="149" t="s">
        <v>7</v>
      </c>
      <c r="C47" s="150">
        <v>0</v>
      </c>
      <c r="D47" s="151">
        <v>0</v>
      </c>
      <c r="E47" s="140"/>
    </row>
    <row r="48" spans="1:6">
      <c r="A48" s="148" t="s">
        <v>60</v>
      </c>
      <c r="B48" s="149" t="s">
        <v>8</v>
      </c>
      <c r="C48" s="150">
        <v>0</v>
      </c>
      <c r="D48" s="151">
        <v>0</v>
      </c>
      <c r="E48" s="140"/>
    </row>
    <row r="49" spans="1:5">
      <c r="A49" s="148" t="s">
        <v>68</v>
      </c>
      <c r="B49" s="149" t="s">
        <v>106</v>
      </c>
      <c r="C49" s="153">
        <v>0</v>
      </c>
      <c r="D49" s="151">
        <v>0</v>
      </c>
      <c r="E49" s="140"/>
    </row>
    <row r="50" spans="1:5" ht="12" thickBot="1">
      <c r="A50" s="157" t="s">
        <v>29</v>
      </c>
      <c r="B50" s="159" t="s">
        <v>114</v>
      </c>
      <c r="C50" s="160">
        <v>0</v>
      </c>
      <c r="D50" s="165">
        <v>0</v>
      </c>
      <c r="E50" s="141"/>
    </row>
    <row r="51" spans="1:5" ht="12" thickBot="1">
      <c r="A51" s="161" t="s">
        <v>9</v>
      </c>
      <c r="B51" s="162" t="s">
        <v>10</v>
      </c>
      <c r="C51" s="163">
        <v>0</v>
      </c>
      <c r="D51" s="166">
        <v>0</v>
      </c>
      <c r="E51" s="142"/>
    </row>
    <row r="52" spans="1:5">
      <c r="A52" s="59"/>
      <c r="B52" s="35"/>
      <c r="C52" s="20"/>
      <c r="D52" s="20"/>
      <c r="E52" s="63"/>
    </row>
  </sheetData>
  <sheetProtection password="E1FA" sheet="1" objects="1" scenarios="1" selectLockedCells="1"/>
  <phoneticPr fontId="1" type="noConversion"/>
  <dataValidations count="1">
    <dataValidation type="list" allowBlank="1" showInputMessage="1" showErrorMessage="1" sqref="E1:E1048576">
      <formula1>Gruppe</formula1>
    </dataValidation>
  </dataValidations>
  <pageMargins left="0.78740157499999996" right="0.78740157499999996" top="0.984251969" bottom="0.984251969" header="0.4921259845" footer="0.4921259845"/>
  <pageSetup paperSize="9" scale="9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>
    <pageSetUpPr fitToPage="1"/>
  </sheetPr>
  <dimension ref="A1:M202"/>
  <sheetViews>
    <sheetView showGridLines="0" topLeftCell="A4" zoomScaleNormal="100" workbookViewId="0"/>
  </sheetViews>
  <sheetFormatPr baseColWidth="10" defaultColWidth="41.42578125" defaultRowHeight="11.25"/>
  <cols>
    <col min="1" max="1" width="10.85546875" style="15" customWidth="1"/>
    <col min="2" max="2" width="40" style="70" customWidth="1"/>
    <col min="3" max="4" width="15.28515625" style="15" customWidth="1"/>
    <col min="5" max="11" width="15.28515625" style="70" customWidth="1"/>
    <col min="12" max="12" width="20.42578125" style="70" hidden="1" customWidth="1"/>
    <col min="13" max="13" width="9.42578125" style="70" hidden="1" customWidth="1"/>
    <col min="14" max="16384" width="41.42578125" style="70"/>
  </cols>
  <sheetData>
    <row r="1" spans="1:13" ht="22.5">
      <c r="A1" s="65"/>
      <c r="B1" s="66"/>
      <c r="C1" s="67" t="s">
        <v>32</v>
      </c>
      <c r="D1" s="67" t="s">
        <v>40</v>
      </c>
      <c r="E1" s="68" t="s">
        <v>42</v>
      </c>
      <c r="F1" s="69"/>
      <c r="G1" s="69"/>
      <c r="H1" s="69"/>
      <c r="I1" s="69"/>
      <c r="J1" s="69"/>
      <c r="K1" s="69"/>
    </row>
    <row r="2" spans="1:13" ht="18.75" thickBot="1">
      <c r="A2" s="71" t="s">
        <v>36</v>
      </c>
      <c r="B2" s="6" t="str">
        <f>Gruppe!B2</f>
        <v>1</v>
      </c>
      <c r="C2" s="7">
        <f>Gruppe!C2</f>
        <v>380</v>
      </c>
      <c r="D2" s="7">
        <f>Gruppe!D2</f>
        <v>0</v>
      </c>
      <c r="E2" s="134">
        <f>Gruppe!E2</f>
        <v>0</v>
      </c>
      <c r="F2" s="15"/>
      <c r="I2" s="15"/>
    </row>
    <row r="3" spans="1:13" ht="18.75" thickBot="1">
      <c r="A3" s="72"/>
      <c r="B3" s="73"/>
      <c r="C3" s="74"/>
      <c r="D3" s="70"/>
      <c r="F3" s="15"/>
      <c r="I3" s="15"/>
    </row>
    <row r="4" spans="1:13" ht="33.75">
      <c r="A4" s="75" t="s">
        <v>39</v>
      </c>
      <c r="B4" s="67" t="s">
        <v>37</v>
      </c>
      <c r="C4" s="67" t="s">
        <v>38</v>
      </c>
      <c r="D4" s="67" t="s">
        <v>57</v>
      </c>
      <c r="E4" s="68" t="s">
        <v>58</v>
      </c>
      <c r="F4" s="76" t="s">
        <v>45</v>
      </c>
      <c r="G4" s="77" t="s">
        <v>46</v>
      </c>
      <c r="H4" s="78" t="s">
        <v>43</v>
      </c>
      <c r="I4" s="76" t="s">
        <v>88</v>
      </c>
      <c r="J4" s="77" t="s">
        <v>44</v>
      </c>
      <c r="K4" s="78" t="s">
        <v>69</v>
      </c>
    </row>
    <row r="5" spans="1:13">
      <c r="A5" s="79">
        <v>1</v>
      </c>
      <c r="B5" s="14" t="str">
        <f>IF(Gruppe!B7&lt;&gt;"",Gruppe!B7,"")</f>
        <v>Gruppenleiter/-leiterin</v>
      </c>
      <c r="C5" s="81" t="str">
        <f>IF(Gruppe!C7&lt;&gt;"",Gruppe!C7,"")</f>
        <v>xxxxxx</v>
      </c>
      <c r="D5" s="45">
        <f ca="1">Gruppe!D7</f>
        <v>0</v>
      </c>
      <c r="E5" s="130">
        <f ca="1">Gruppe!E7</f>
        <v>0</v>
      </c>
      <c r="F5" s="82">
        <f>Gruppe!F7</f>
        <v>0.01</v>
      </c>
      <c r="G5" s="136">
        <f>Gruppe!G7</f>
        <v>0</v>
      </c>
      <c r="H5" s="132">
        <f ca="1">Gruppe!H7</f>
        <v>0</v>
      </c>
      <c r="I5" s="82">
        <f ca="1">Gruppe!I7</f>
        <v>50</v>
      </c>
      <c r="J5" s="83">
        <f ca="1">Gruppe!J7</f>
        <v>0</v>
      </c>
      <c r="K5" s="132">
        <f ca="1">Gruppe!K7</f>
        <v>0</v>
      </c>
      <c r="L5" s="84" t="str">
        <f>Gruppe!L7</f>
        <v>zu erbringende Punkte:</v>
      </c>
      <c r="M5" s="85">
        <f ca="1">Gruppe!M7</f>
        <v>71.666666666666671</v>
      </c>
    </row>
    <row r="6" spans="1:13">
      <c r="A6" s="79">
        <v>2</v>
      </c>
      <c r="B6" s="80" t="str">
        <f>IF(Gruppe!B8&lt;&gt;"",Gruppe!B8,"")</f>
        <v>Mustermann</v>
      </c>
      <c r="C6" s="81" t="str">
        <f>IF(Gruppe!C8&lt;&gt;"",Gruppe!C8,"")</f>
        <v>xxxxxx</v>
      </c>
      <c r="D6" s="45">
        <f ca="1">Gruppe!D8</f>
        <v>0</v>
      </c>
      <c r="E6" s="130">
        <f ca="1">Gruppe!E8</f>
        <v>0</v>
      </c>
      <c r="F6" s="82">
        <f>Gruppe!F8</f>
        <v>0.01</v>
      </c>
      <c r="G6" s="83">
        <f>Gruppe!G8</f>
        <v>0</v>
      </c>
      <c r="H6" s="132">
        <f ca="1">Gruppe!H8</f>
        <v>0</v>
      </c>
      <c r="I6" s="82">
        <f ca="1">Gruppe!I8</f>
        <v>50</v>
      </c>
      <c r="J6" s="83">
        <f ca="1">Gruppe!J8</f>
        <v>0</v>
      </c>
      <c r="K6" s="132">
        <f ca="1">Gruppe!K8</f>
        <v>0</v>
      </c>
      <c r="L6" s="84" t="str">
        <f>Gruppe!L8</f>
        <v>maximal erreichbare Punkte:</v>
      </c>
      <c r="M6" s="85">
        <f ca="1">Gruppe!M8</f>
        <v>86</v>
      </c>
    </row>
    <row r="7" spans="1:13">
      <c r="A7" s="79">
        <v>3</v>
      </c>
      <c r="B7" s="80" t="str">
        <f>IF(Gruppe!B9&lt;&gt;"",Gruppe!B9,"")</f>
        <v>Mustermann</v>
      </c>
      <c r="C7" s="81" t="str">
        <f>IF(Gruppe!C9&lt;&gt;"",Gruppe!C9,"")</f>
        <v>xxxxxx</v>
      </c>
      <c r="D7" s="45">
        <f ca="1">Gruppe!D9</f>
        <v>0</v>
      </c>
      <c r="E7" s="130">
        <f ca="1">Gruppe!E9</f>
        <v>0</v>
      </c>
      <c r="F7" s="82">
        <f>Gruppe!F9</f>
        <v>0.01</v>
      </c>
      <c r="G7" s="83">
        <f>Gruppe!G9</f>
        <v>0</v>
      </c>
      <c r="H7" s="132">
        <f ca="1">Gruppe!H9</f>
        <v>0</v>
      </c>
      <c r="I7" s="82">
        <f ca="1">Gruppe!I9</f>
        <v>50</v>
      </c>
      <c r="J7" s="83">
        <f ca="1">Gruppe!J9</f>
        <v>0</v>
      </c>
      <c r="K7" s="132">
        <f ca="1">Gruppe!K9</f>
        <v>0</v>
      </c>
      <c r="L7" s="70" t="str">
        <f>Gruppe!L9</f>
        <v>SUMME "ALLE"</v>
      </c>
      <c r="M7" s="70">
        <f ca="1">Gruppe!M9</f>
        <v>50</v>
      </c>
    </row>
    <row r="8" spans="1:13">
      <c r="A8" s="79">
        <v>4</v>
      </c>
      <c r="B8" s="80" t="str">
        <f>IF(Gruppe!B10&lt;&gt;"",Gruppe!B10,"")</f>
        <v>Mustermann</v>
      </c>
      <c r="C8" s="81" t="str">
        <f>IF(Gruppe!C10&lt;&gt;"",Gruppe!C10,"")</f>
        <v>xxxxxx</v>
      </c>
      <c r="D8" s="45">
        <f ca="1">Gruppe!D10</f>
        <v>0</v>
      </c>
      <c r="E8" s="130">
        <f ca="1">Gruppe!E10</f>
        <v>0</v>
      </c>
      <c r="F8" s="82">
        <f>Gruppe!F10</f>
        <v>0.01</v>
      </c>
      <c r="G8" s="83">
        <f>Gruppe!G10</f>
        <v>0</v>
      </c>
      <c r="H8" s="132">
        <f ca="1">Gruppe!H10</f>
        <v>0</v>
      </c>
      <c r="I8" s="82">
        <f ca="1">Gruppe!I10</f>
        <v>50</v>
      </c>
      <c r="J8" s="83">
        <f ca="1">Gruppe!J10</f>
        <v>0</v>
      </c>
      <c r="K8" s="132">
        <f ca="1">Gruppe!K10</f>
        <v>0</v>
      </c>
      <c r="L8" s="70">
        <f>Gruppe!L10</f>
        <v>0</v>
      </c>
      <c r="M8" s="70">
        <f>Gruppe!M10</f>
        <v>0</v>
      </c>
    </row>
    <row r="9" spans="1:13">
      <c r="A9" s="79">
        <v>5</v>
      </c>
      <c r="B9" s="80" t="str">
        <f>IF(Gruppe!B11&lt;&gt;"",Gruppe!B11,"")</f>
        <v>Mustermann</v>
      </c>
      <c r="C9" s="81" t="str">
        <f>IF(Gruppe!C11&lt;&gt;"",Gruppe!C11,"")</f>
        <v>xxxxxx</v>
      </c>
      <c r="D9" s="45">
        <f ca="1">Gruppe!D11</f>
        <v>0</v>
      </c>
      <c r="E9" s="130">
        <f ca="1">Gruppe!E11</f>
        <v>0</v>
      </c>
      <c r="F9" s="82">
        <f>Gruppe!F11</f>
        <v>0.01</v>
      </c>
      <c r="G9" s="83">
        <f>Gruppe!G11</f>
        <v>0</v>
      </c>
      <c r="H9" s="132">
        <f ca="1">Gruppe!H11</f>
        <v>0</v>
      </c>
      <c r="I9" s="82">
        <f ca="1">Gruppe!I11</f>
        <v>50</v>
      </c>
      <c r="J9" s="83">
        <f ca="1">Gruppe!J11</f>
        <v>0</v>
      </c>
      <c r="K9" s="132">
        <f ca="1">Gruppe!K11</f>
        <v>0</v>
      </c>
      <c r="L9" s="70">
        <f>Gruppe!L11</f>
        <v>0</v>
      </c>
      <c r="M9" s="70">
        <f>Gruppe!M11</f>
        <v>0</v>
      </c>
    </row>
    <row r="10" spans="1:13">
      <c r="A10" s="79">
        <v>6</v>
      </c>
      <c r="B10" s="80" t="str">
        <f>IF(Gruppe!B12&lt;&gt;"",Gruppe!B12,"")</f>
        <v>Mustermann</v>
      </c>
      <c r="C10" s="81" t="str">
        <f>IF(Gruppe!C12&lt;&gt;"",Gruppe!C12,"")</f>
        <v>xxxxxx</v>
      </c>
      <c r="D10" s="45">
        <f ca="1">Gruppe!D12</f>
        <v>0</v>
      </c>
      <c r="E10" s="130">
        <f ca="1">Gruppe!E12</f>
        <v>0</v>
      </c>
      <c r="F10" s="82">
        <f>Gruppe!F12</f>
        <v>0.01</v>
      </c>
      <c r="G10" s="83">
        <f>Gruppe!G12</f>
        <v>0</v>
      </c>
      <c r="H10" s="132">
        <f ca="1">Gruppe!H12</f>
        <v>0</v>
      </c>
      <c r="I10" s="82">
        <f ca="1">Gruppe!I12</f>
        <v>50</v>
      </c>
      <c r="J10" s="83">
        <f ca="1">Gruppe!J12</f>
        <v>0</v>
      </c>
      <c r="K10" s="132">
        <f ca="1">Gruppe!K12</f>
        <v>0</v>
      </c>
      <c r="L10" s="70">
        <f>Gruppe!L12</f>
        <v>0</v>
      </c>
      <c r="M10" s="70">
        <f>Gruppe!M12</f>
        <v>0</v>
      </c>
    </row>
    <row r="11" spans="1:13" hidden="1">
      <c r="A11" s="79">
        <v>7</v>
      </c>
      <c r="B11" s="80" t="str">
        <f>IF(Gruppe!B13&lt;&gt;"",Gruppe!B13,"")</f>
        <v/>
      </c>
      <c r="C11" s="81" t="str">
        <f>IF(Gruppe!C13&lt;&gt;"",Gruppe!C13,"")</f>
        <v/>
      </c>
      <c r="D11" s="45" t="str">
        <f ca="1">Gruppe!D13</f>
        <v/>
      </c>
      <c r="E11" s="130" t="str">
        <f ca="1">Gruppe!E13</f>
        <v/>
      </c>
      <c r="F11" s="82">
        <f>Gruppe!F13</f>
        <v>0.01</v>
      </c>
      <c r="G11" s="83">
        <f>Gruppe!G13</f>
        <v>0</v>
      </c>
      <c r="H11" s="132" t="str">
        <f ca="1">Gruppe!H13</f>
        <v/>
      </c>
      <c r="I11" s="82" t="str">
        <f ca="1">Gruppe!I13</f>
        <v/>
      </c>
      <c r="J11" s="83" t="str">
        <f ca="1">Gruppe!J13</f>
        <v/>
      </c>
      <c r="K11" s="132" t="str">
        <f ca="1">Gruppe!K13</f>
        <v/>
      </c>
      <c r="L11" s="70">
        <f>Gruppe!L13</f>
        <v>0</v>
      </c>
      <c r="M11" s="70">
        <f>Gruppe!M13</f>
        <v>0</v>
      </c>
    </row>
    <row r="12" spans="1:13" hidden="1">
      <c r="A12" s="79">
        <v>8</v>
      </c>
      <c r="B12" s="80" t="str">
        <f>IF(Gruppe!B14&lt;&gt;"",Gruppe!B14,"")</f>
        <v/>
      </c>
      <c r="C12" s="81" t="str">
        <f>IF(Gruppe!C14&lt;&gt;"",Gruppe!C14,"")</f>
        <v/>
      </c>
      <c r="D12" s="45" t="str">
        <f ca="1">Gruppe!D14</f>
        <v/>
      </c>
      <c r="E12" s="130" t="str">
        <f ca="1">Gruppe!E14</f>
        <v/>
      </c>
      <c r="F12" s="82">
        <f>Gruppe!F14</f>
        <v>0.01</v>
      </c>
      <c r="G12" s="83">
        <f>Gruppe!G14</f>
        <v>0</v>
      </c>
      <c r="H12" s="132" t="str">
        <f ca="1">Gruppe!H14</f>
        <v/>
      </c>
      <c r="I12" s="82" t="str">
        <f ca="1">Gruppe!I14</f>
        <v/>
      </c>
      <c r="J12" s="83" t="str">
        <f ca="1">Gruppe!J14</f>
        <v/>
      </c>
      <c r="K12" s="132" t="str">
        <f ca="1">Gruppe!K14</f>
        <v/>
      </c>
      <c r="L12" s="70">
        <f>Gruppe!L14</f>
        <v>0</v>
      </c>
      <c r="M12" s="70">
        <f>Gruppe!M14</f>
        <v>0</v>
      </c>
    </row>
    <row r="13" spans="1:13" hidden="1">
      <c r="A13" s="79">
        <v>9</v>
      </c>
      <c r="B13" s="80" t="str">
        <f>IF(Gruppe!B15&lt;&gt;"",Gruppe!B15,"")</f>
        <v/>
      </c>
      <c r="C13" s="81" t="str">
        <f>IF(Gruppe!C15&lt;&gt;"",Gruppe!C15,"")</f>
        <v/>
      </c>
      <c r="D13" s="45" t="str">
        <f ca="1">Gruppe!D15</f>
        <v/>
      </c>
      <c r="E13" s="130" t="str">
        <f ca="1">Gruppe!E15</f>
        <v/>
      </c>
      <c r="F13" s="82">
        <f>Gruppe!F15</f>
        <v>0.01</v>
      </c>
      <c r="G13" s="83">
        <f>Gruppe!G15</f>
        <v>0</v>
      </c>
      <c r="H13" s="132" t="str">
        <f ca="1">Gruppe!H15</f>
        <v/>
      </c>
      <c r="I13" s="82" t="str">
        <f ca="1">Gruppe!I15</f>
        <v/>
      </c>
      <c r="J13" s="83" t="str">
        <f ca="1">Gruppe!J15</f>
        <v/>
      </c>
      <c r="K13" s="132" t="str">
        <f ca="1">Gruppe!K15</f>
        <v/>
      </c>
      <c r="L13" s="70">
        <f>Gruppe!L15</f>
        <v>0</v>
      </c>
      <c r="M13" s="70">
        <f>Gruppe!M15</f>
        <v>0</v>
      </c>
    </row>
    <row r="14" spans="1:13" hidden="1">
      <c r="A14" s="79">
        <v>10</v>
      </c>
      <c r="B14" s="80" t="str">
        <f>IF(Gruppe!B16&lt;&gt;"",Gruppe!B16,"")</f>
        <v/>
      </c>
      <c r="C14" s="81" t="str">
        <f>IF(Gruppe!C16&lt;&gt;"",Gruppe!C16,"")</f>
        <v/>
      </c>
      <c r="D14" s="45" t="str">
        <f ca="1">Gruppe!D16</f>
        <v/>
      </c>
      <c r="E14" s="130" t="str">
        <f ca="1">Gruppe!E16</f>
        <v/>
      </c>
      <c r="F14" s="82">
        <f>Gruppe!F16</f>
        <v>0.01</v>
      </c>
      <c r="G14" s="83">
        <f>Gruppe!G16</f>
        <v>0</v>
      </c>
      <c r="H14" s="132" t="str">
        <f ca="1">Gruppe!H16</f>
        <v/>
      </c>
      <c r="I14" s="82" t="str">
        <f ca="1">Gruppe!I16</f>
        <v/>
      </c>
      <c r="J14" s="83" t="str">
        <f ca="1">Gruppe!J16</f>
        <v/>
      </c>
      <c r="K14" s="132" t="str">
        <f ca="1">Gruppe!K16</f>
        <v/>
      </c>
      <c r="L14" s="70">
        <f>Gruppe!L16</f>
        <v>0</v>
      </c>
      <c r="M14" s="70">
        <f>Gruppe!M16</f>
        <v>0</v>
      </c>
    </row>
    <row r="15" spans="1:13" hidden="1">
      <c r="A15" s="79">
        <v>11</v>
      </c>
      <c r="B15" s="80" t="str">
        <f>IF(Gruppe!B17&lt;&gt;"",Gruppe!B17,"")</f>
        <v/>
      </c>
      <c r="C15" s="81" t="str">
        <f>IF(Gruppe!C17&lt;&gt;"",Gruppe!C17,"")</f>
        <v/>
      </c>
      <c r="D15" s="45" t="str">
        <f ca="1">Gruppe!D17</f>
        <v/>
      </c>
      <c r="E15" s="130" t="str">
        <f ca="1">Gruppe!E17</f>
        <v/>
      </c>
      <c r="F15" s="82">
        <f>Gruppe!F17</f>
        <v>0.01</v>
      </c>
      <c r="G15" s="83">
        <f>Gruppe!G17</f>
        <v>0</v>
      </c>
      <c r="H15" s="132" t="str">
        <f ca="1">Gruppe!H17</f>
        <v/>
      </c>
      <c r="I15" s="82" t="str">
        <f ca="1">Gruppe!I17</f>
        <v/>
      </c>
      <c r="J15" s="83" t="str">
        <f ca="1">Gruppe!J17</f>
        <v/>
      </c>
      <c r="K15" s="132" t="str">
        <f ca="1">Gruppe!K17</f>
        <v/>
      </c>
      <c r="L15" s="70">
        <f>Gruppe!L17</f>
        <v>0</v>
      </c>
      <c r="M15" s="70">
        <f>Gruppe!M17</f>
        <v>0</v>
      </c>
    </row>
    <row r="16" spans="1:13" hidden="1">
      <c r="A16" s="79">
        <v>12</v>
      </c>
      <c r="B16" s="80" t="str">
        <f>IF(Gruppe!B18&lt;&gt;"",Gruppe!B18,"")</f>
        <v/>
      </c>
      <c r="C16" s="81" t="str">
        <f>IF(Gruppe!C18&lt;&gt;"",Gruppe!C18,"")</f>
        <v/>
      </c>
      <c r="D16" s="45" t="str">
        <f ca="1">Gruppe!D18</f>
        <v/>
      </c>
      <c r="E16" s="130" t="str">
        <f ca="1">Gruppe!E18</f>
        <v/>
      </c>
      <c r="F16" s="82">
        <f>Gruppe!F18</f>
        <v>0.01</v>
      </c>
      <c r="G16" s="83">
        <f>Gruppe!G18</f>
        <v>0</v>
      </c>
      <c r="H16" s="132" t="str">
        <f ca="1">Gruppe!H18</f>
        <v/>
      </c>
      <c r="I16" s="82" t="str">
        <f ca="1">Gruppe!I18</f>
        <v/>
      </c>
      <c r="J16" s="83" t="str">
        <f ca="1">Gruppe!J18</f>
        <v/>
      </c>
      <c r="K16" s="132" t="str">
        <f ca="1">Gruppe!K18</f>
        <v/>
      </c>
      <c r="L16" s="70">
        <f>Gruppe!L18</f>
        <v>0</v>
      </c>
      <c r="M16" s="70">
        <f>Gruppe!M18</f>
        <v>0</v>
      </c>
    </row>
    <row r="17" spans="1:13" hidden="1">
      <c r="A17" s="79">
        <v>13</v>
      </c>
      <c r="B17" s="80" t="str">
        <f>IF(Gruppe!B19&lt;&gt;"",Gruppe!B19,"")</f>
        <v/>
      </c>
      <c r="C17" s="81" t="str">
        <f>IF(Gruppe!C19&lt;&gt;"",Gruppe!C19,"")</f>
        <v/>
      </c>
      <c r="D17" s="45" t="str">
        <f ca="1">Gruppe!D19</f>
        <v/>
      </c>
      <c r="E17" s="130" t="str">
        <f ca="1">Gruppe!E19</f>
        <v/>
      </c>
      <c r="F17" s="82">
        <f>Gruppe!F19</f>
        <v>0.01</v>
      </c>
      <c r="G17" s="83">
        <f>Gruppe!G19</f>
        <v>0</v>
      </c>
      <c r="H17" s="132" t="str">
        <f ca="1">Gruppe!H19</f>
        <v/>
      </c>
      <c r="I17" s="82" t="str">
        <f ca="1">Gruppe!I19</f>
        <v/>
      </c>
      <c r="J17" s="83" t="str">
        <f ca="1">Gruppe!J19</f>
        <v/>
      </c>
      <c r="K17" s="132" t="str">
        <f ca="1">Gruppe!K19</f>
        <v/>
      </c>
      <c r="L17" s="70">
        <f>Gruppe!L19</f>
        <v>0</v>
      </c>
      <c r="M17" s="70">
        <f>Gruppe!M19</f>
        <v>0</v>
      </c>
    </row>
    <row r="18" spans="1:13" hidden="1">
      <c r="A18" s="79">
        <v>14</v>
      </c>
      <c r="B18" s="80" t="str">
        <f>IF(Gruppe!B20&lt;&gt;"",Gruppe!B20,"")</f>
        <v/>
      </c>
      <c r="C18" s="81" t="str">
        <f>IF(Gruppe!C20&lt;&gt;"",Gruppe!C20,"")</f>
        <v/>
      </c>
      <c r="D18" s="45" t="str">
        <f ca="1">Gruppe!D20</f>
        <v/>
      </c>
      <c r="E18" s="130" t="str">
        <f ca="1">Gruppe!E20</f>
        <v/>
      </c>
      <c r="F18" s="82">
        <f>Gruppe!F20</f>
        <v>0.01</v>
      </c>
      <c r="G18" s="83">
        <f>Gruppe!G20</f>
        <v>0</v>
      </c>
      <c r="H18" s="132" t="str">
        <f ca="1">Gruppe!H20</f>
        <v/>
      </c>
      <c r="I18" s="82" t="str">
        <f ca="1">Gruppe!I20</f>
        <v/>
      </c>
      <c r="J18" s="83" t="str">
        <f ca="1">Gruppe!J20</f>
        <v/>
      </c>
      <c r="K18" s="132" t="str">
        <f ca="1">Gruppe!K20</f>
        <v/>
      </c>
      <c r="L18" s="70">
        <f>Gruppe!L20</f>
        <v>0</v>
      </c>
      <c r="M18" s="70">
        <f>Gruppe!M20</f>
        <v>0</v>
      </c>
    </row>
    <row r="19" spans="1:13" hidden="1">
      <c r="A19" s="79">
        <v>15</v>
      </c>
      <c r="B19" s="80" t="str">
        <f>IF(Gruppe!B21&lt;&gt;"",Gruppe!B21,"")</f>
        <v/>
      </c>
      <c r="C19" s="81" t="str">
        <f>IF(Gruppe!C21&lt;&gt;"",Gruppe!C21,"")</f>
        <v/>
      </c>
      <c r="D19" s="45" t="str">
        <f ca="1">Gruppe!D21</f>
        <v/>
      </c>
      <c r="E19" s="130" t="str">
        <f ca="1">Gruppe!E21</f>
        <v/>
      </c>
      <c r="F19" s="82">
        <f>Gruppe!F21</f>
        <v>0.01</v>
      </c>
      <c r="G19" s="83">
        <f>Gruppe!G21</f>
        <v>0</v>
      </c>
      <c r="H19" s="132" t="str">
        <f ca="1">Gruppe!H21</f>
        <v/>
      </c>
      <c r="I19" s="82" t="str">
        <f ca="1">Gruppe!I21</f>
        <v/>
      </c>
      <c r="J19" s="83" t="str">
        <f ca="1">Gruppe!J21</f>
        <v/>
      </c>
      <c r="K19" s="132" t="str">
        <f ca="1">Gruppe!K21</f>
        <v/>
      </c>
      <c r="L19" s="70">
        <f>Gruppe!L21</f>
        <v>0</v>
      </c>
      <c r="M19" s="70">
        <f>Gruppe!M21</f>
        <v>0</v>
      </c>
    </row>
    <row r="20" spans="1:13" hidden="1">
      <c r="A20" s="79">
        <v>16</v>
      </c>
      <c r="B20" s="80" t="str">
        <f>IF(Gruppe!B22&lt;&gt;"",Gruppe!B22,"")</f>
        <v/>
      </c>
      <c r="C20" s="81" t="str">
        <f>IF(Gruppe!C22&lt;&gt;"",Gruppe!C22,"")</f>
        <v/>
      </c>
      <c r="D20" s="45" t="str">
        <f ca="1">Gruppe!D22</f>
        <v/>
      </c>
      <c r="E20" s="130" t="str">
        <f ca="1">Gruppe!E22</f>
        <v/>
      </c>
      <c r="F20" s="82">
        <f>Gruppe!F22</f>
        <v>0.01</v>
      </c>
      <c r="G20" s="83">
        <f>Gruppe!G22</f>
        <v>0</v>
      </c>
      <c r="H20" s="132" t="str">
        <f ca="1">Gruppe!H22</f>
        <v/>
      </c>
      <c r="I20" s="82" t="str">
        <f ca="1">Gruppe!I22</f>
        <v/>
      </c>
      <c r="J20" s="83" t="str">
        <f ca="1">Gruppe!J22</f>
        <v/>
      </c>
      <c r="K20" s="132" t="str">
        <f ca="1">Gruppe!K22</f>
        <v/>
      </c>
      <c r="L20" s="70">
        <f>Gruppe!L22</f>
        <v>0</v>
      </c>
      <c r="M20" s="70">
        <f>Gruppe!M22</f>
        <v>0</v>
      </c>
    </row>
    <row r="21" spans="1:13" hidden="1">
      <c r="A21" s="79">
        <v>17</v>
      </c>
      <c r="B21" s="80" t="str">
        <f>IF(Gruppe!B23&lt;&gt;"",Gruppe!B23,"")</f>
        <v/>
      </c>
      <c r="C21" s="81" t="str">
        <f>IF(Gruppe!C23&lt;&gt;"",Gruppe!C23,"")</f>
        <v/>
      </c>
      <c r="D21" s="45" t="str">
        <f ca="1">Gruppe!D23</f>
        <v/>
      </c>
      <c r="E21" s="130" t="str">
        <f ca="1">Gruppe!E23</f>
        <v/>
      </c>
      <c r="F21" s="82">
        <f>Gruppe!F23</f>
        <v>0.01</v>
      </c>
      <c r="G21" s="83">
        <f>Gruppe!G23</f>
        <v>0</v>
      </c>
      <c r="H21" s="132" t="str">
        <f ca="1">Gruppe!H23</f>
        <v/>
      </c>
      <c r="I21" s="82" t="str">
        <f ca="1">Gruppe!I23</f>
        <v/>
      </c>
      <c r="J21" s="83" t="str">
        <f ca="1">Gruppe!J23</f>
        <v/>
      </c>
      <c r="K21" s="132" t="str">
        <f ca="1">Gruppe!K23</f>
        <v/>
      </c>
      <c r="L21" s="70">
        <f>Gruppe!L23</f>
        <v>0</v>
      </c>
      <c r="M21" s="70">
        <f>Gruppe!M23</f>
        <v>0</v>
      </c>
    </row>
    <row r="22" spans="1:13" hidden="1">
      <c r="A22" s="79">
        <v>18</v>
      </c>
      <c r="B22" s="80" t="str">
        <f>IF(Gruppe!B24&lt;&gt;"",Gruppe!B24,"")</f>
        <v/>
      </c>
      <c r="C22" s="81" t="str">
        <f>IF(Gruppe!C24&lt;&gt;"",Gruppe!C24,"")</f>
        <v/>
      </c>
      <c r="D22" s="45" t="str">
        <f ca="1">Gruppe!D24</f>
        <v/>
      </c>
      <c r="E22" s="130" t="str">
        <f ca="1">Gruppe!E24</f>
        <v/>
      </c>
      <c r="F22" s="82">
        <f>Gruppe!F24</f>
        <v>0.01</v>
      </c>
      <c r="G22" s="83">
        <f>Gruppe!G24</f>
        <v>0</v>
      </c>
      <c r="H22" s="132" t="str">
        <f ca="1">Gruppe!H24</f>
        <v/>
      </c>
      <c r="I22" s="82" t="str">
        <f ca="1">Gruppe!I24</f>
        <v/>
      </c>
      <c r="J22" s="83" t="str">
        <f ca="1">Gruppe!J24</f>
        <v/>
      </c>
      <c r="K22" s="132" t="str">
        <f ca="1">Gruppe!K24</f>
        <v/>
      </c>
      <c r="L22" s="70">
        <f>Gruppe!L24</f>
        <v>0</v>
      </c>
      <c r="M22" s="70">
        <f>Gruppe!M24</f>
        <v>0</v>
      </c>
    </row>
    <row r="23" spans="1:13" hidden="1">
      <c r="A23" s="79">
        <v>19</v>
      </c>
      <c r="B23" s="80" t="str">
        <f>IF(Gruppe!B25&lt;&gt;"",Gruppe!B25,"")</f>
        <v/>
      </c>
      <c r="C23" s="81" t="str">
        <f>IF(Gruppe!C25&lt;&gt;"",Gruppe!C25,"")</f>
        <v/>
      </c>
      <c r="D23" s="45" t="str">
        <f ca="1">Gruppe!D25</f>
        <v/>
      </c>
      <c r="E23" s="130" t="str">
        <f ca="1">Gruppe!E25</f>
        <v/>
      </c>
      <c r="F23" s="82">
        <f>Gruppe!F25</f>
        <v>0.01</v>
      </c>
      <c r="G23" s="83">
        <f>Gruppe!G25</f>
        <v>0</v>
      </c>
      <c r="H23" s="132" t="str">
        <f ca="1">Gruppe!H25</f>
        <v/>
      </c>
      <c r="I23" s="82" t="str">
        <f ca="1">Gruppe!I25</f>
        <v/>
      </c>
      <c r="J23" s="83" t="str">
        <f ca="1">Gruppe!J25</f>
        <v/>
      </c>
      <c r="K23" s="132" t="str">
        <f ca="1">Gruppe!K25</f>
        <v/>
      </c>
      <c r="L23" s="70">
        <f>Gruppe!L25</f>
        <v>0</v>
      </c>
      <c r="M23" s="70">
        <f>Gruppe!M25</f>
        <v>0</v>
      </c>
    </row>
    <row r="24" spans="1:13" ht="12" hidden="1" thickBot="1">
      <c r="A24" s="86">
        <v>20</v>
      </c>
      <c r="B24" s="87" t="str">
        <f>IF(Gruppe!B26&lt;&gt;"",Gruppe!B26,"")</f>
        <v/>
      </c>
      <c r="C24" s="88" t="str">
        <f>IF(Gruppe!C26&lt;&gt;"",Gruppe!C26,"")</f>
        <v/>
      </c>
      <c r="D24" s="52" t="str">
        <f ca="1">Gruppe!D26</f>
        <v/>
      </c>
      <c r="E24" s="131" t="str">
        <f ca="1">Gruppe!E26</f>
        <v/>
      </c>
      <c r="F24" s="89">
        <f>Gruppe!F26</f>
        <v>0.01</v>
      </c>
      <c r="G24" s="90">
        <f>Gruppe!G26</f>
        <v>0</v>
      </c>
      <c r="H24" s="133" t="str">
        <f ca="1">Gruppe!H26</f>
        <v/>
      </c>
      <c r="I24" s="89" t="str">
        <f ca="1">Gruppe!I26</f>
        <v/>
      </c>
      <c r="J24" s="90" t="str">
        <f ca="1">Gruppe!J26</f>
        <v/>
      </c>
      <c r="K24" s="133" t="str">
        <f ca="1">Gruppe!K26</f>
        <v/>
      </c>
      <c r="L24" s="70">
        <f>Gruppe!L26</f>
        <v>0</v>
      </c>
      <c r="M24" s="70">
        <f>Gruppe!M26</f>
        <v>0</v>
      </c>
    </row>
    <row r="25" spans="1:13" ht="20.25" customHeight="1" thickBot="1"/>
    <row r="26" spans="1:13" ht="23.25" hidden="1" thickBot="1">
      <c r="A26" s="91"/>
      <c r="B26" s="92" t="s">
        <v>41</v>
      </c>
      <c r="C26" s="93" t="s">
        <v>32</v>
      </c>
      <c r="D26" s="93" t="s">
        <v>40</v>
      </c>
      <c r="E26" s="94" t="s">
        <v>86</v>
      </c>
    </row>
    <row r="27" spans="1:13" ht="12" hidden="1" thickBot="1">
      <c r="A27" s="95"/>
      <c r="B27" s="96"/>
      <c r="C27" s="97"/>
      <c r="D27" s="97"/>
      <c r="E27" s="98"/>
    </row>
    <row r="28" spans="1:13" ht="24.75">
      <c r="A28" s="36" t="s">
        <v>0</v>
      </c>
      <c r="B28" s="37" t="s">
        <v>119</v>
      </c>
      <c r="C28" s="38"/>
      <c r="D28" s="39" t="s">
        <v>85</v>
      </c>
      <c r="E28" s="105" t="s">
        <v>87</v>
      </c>
    </row>
    <row r="29" spans="1:13">
      <c r="A29" s="40" t="s">
        <v>11</v>
      </c>
      <c r="B29" s="138" t="s">
        <v>113</v>
      </c>
      <c r="C29" s="41">
        <v>50</v>
      </c>
      <c r="D29" s="42">
        <v>0</v>
      </c>
      <c r="E29" s="106" t="s">
        <v>97</v>
      </c>
    </row>
    <row r="30" spans="1:13">
      <c r="A30" s="40" t="s">
        <v>12</v>
      </c>
      <c r="B30" s="43" t="s">
        <v>1</v>
      </c>
      <c r="C30" s="44">
        <v>5</v>
      </c>
      <c r="D30" s="45">
        <v>0</v>
      </c>
      <c r="E30" s="111"/>
    </row>
    <row r="31" spans="1:13" ht="12" thickBot="1">
      <c r="A31" s="46" t="s">
        <v>56</v>
      </c>
      <c r="B31" s="47" t="s">
        <v>53</v>
      </c>
      <c r="C31" s="48">
        <v>5</v>
      </c>
      <c r="D31" s="49">
        <v>0</v>
      </c>
      <c r="E31" s="112"/>
    </row>
    <row r="32" spans="1:13">
      <c r="A32" s="36" t="s">
        <v>2</v>
      </c>
      <c r="B32" s="37" t="s">
        <v>115</v>
      </c>
      <c r="C32" s="172">
        <v>0</v>
      </c>
      <c r="D32" s="167">
        <v>0</v>
      </c>
      <c r="E32" s="169" t="s">
        <v>97</v>
      </c>
    </row>
    <row r="33" spans="1:5">
      <c r="A33" s="40" t="s">
        <v>13</v>
      </c>
      <c r="B33" s="43" t="s">
        <v>84</v>
      </c>
      <c r="C33" s="44">
        <v>15</v>
      </c>
      <c r="D33" s="45">
        <v>0</v>
      </c>
      <c r="E33" s="111"/>
    </row>
    <row r="34" spans="1:5">
      <c r="A34" s="40" t="s">
        <v>14</v>
      </c>
      <c r="B34" s="43" t="s">
        <v>72</v>
      </c>
      <c r="C34" s="44">
        <v>25</v>
      </c>
      <c r="D34" s="45">
        <v>0</v>
      </c>
      <c r="E34" s="111"/>
    </row>
    <row r="35" spans="1:5">
      <c r="A35" s="40" t="s">
        <v>15</v>
      </c>
      <c r="B35" s="43" t="s">
        <v>73</v>
      </c>
      <c r="C35" s="44">
        <v>25</v>
      </c>
      <c r="D35" s="45">
        <v>0</v>
      </c>
      <c r="E35" s="111"/>
    </row>
    <row r="36" spans="1:5">
      <c r="A36" s="40" t="s">
        <v>16</v>
      </c>
      <c r="B36" s="43" t="s">
        <v>47</v>
      </c>
      <c r="C36" s="44">
        <v>10</v>
      </c>
      <c r="D36" s="45">
        <v>0</v>
      </c>
      <c r="E36" s="111"/>
    </row>
    <row r="37" spans="1:5">
      <c r="A37" s="40" t="s">
        <v>17</v>
      </c>
      <c r="B37" s="43" t="s">
        <v>48</v>
      </c>
      <c r="C37" s="44">
        <v>10</v>
      </c>
      <c r="D37" s="45">
        <v>0</v>
      </c>
      <c r="E37" s="111"/>
    </row>
    <row r="38" spans="1:5">
      <c r="A38" s="40" t="s">
        <v>18</v>
      </c>
      <c r="B38" s="43" t="s">
        <v>49</v>
      </c>
      <c r="C38" s="44">
        <v>10</v>
      </c>
      <c r="D38" s="45">
        <v>0</v>
      </c>
      <c r="E38" s="111"/>
    </row>
    <row r="39" spans="1:5">
      <c r="A39" s="40" t="s">
        <v>19</v>
      </c>
      <c r="B39" s="43" t="s">
        <v>92</v>
      </c>
      <c r="C39" s="44">
        <v>10</v>
      </c>
      <c r="D39" s="45">
        <v>0</v>
      </c>
      <c r="E39" s="111"/>
    </row>
    <row r="40" spans="1:5">
      <c r="A40" s="40" t="s">
        <v>20</v>
      </c>
      <c r="B40" s="43" t="s">
        <v>50</v>
      </c>
      <c r="C40" s="44">
        <v>10</v>
      </c>
      <c r="D40" s="45">
        <v>0</v>
      </c>
      <c r="E40" s="111"/>
    </row>
    <row r="41" spans="1:5">
      <c r="A41" s="40" t="s">
        <v>21</v>
      </c>
      <c r="B41" s="43" t="s">
        <v>51</v>
      </c>
      <c r="C41" s="44">
        <v>10</v>
      </c>
      <c r="D41" s="45">
        <v>0</v>
      </c>
      <c r="E41" s="111"/>
    </row>
    <row r="42" spans="1:5">
      <c r="A42" s="40" t="s">
        <v>22</v>
      </c>
      <c r="B42" s="43" t="s">
        <v>3</v>
      </c>
      <c r="C42" s="44">
        <v>5</v>
      </c>
      <c r="D42" s="45">
        <v>0</v>
      </c>
      <c r="E42" s="111"/>
    </row>
    <row r="43" spans="1:5">
      <c r="A43" s="40" t="s">
        <v>33</v>
      </c>
      <c r="B43" s="43" t="s">
        <v>4</v>
      </c>
      <c r="C43" s="44">
        <v>10</v>
      </c>
      <c r="D43" s="45">
        <v>0</v>
      </c>
      <c r="E43" s="111"/>
    </row>
    <row r="44" spans="1:5" ht="12" thickBot="1">
      <c r="A44" s="40" t="s">
        <v>54</v>
      </c>
      <c r="B44" s="50" t="s">
        <v>52</v>
      </c>
      <c r="C44" s="51">
        <v>5</v>
      </c>
      <c r="D44" s="52">
        <v>0</v>
      </c>
      <c r="E44" s="113"/>
    </row>
    <row r="45" spans="1:5">
      <c r="A45" s="36" t="s">
        <v>5</v>
      </c>
      <c r="B45" s="37" t="s">
        <v>116</v>
      </c>
      <c r="C45" s="172">
        <v>0</v>
      </c>
      <c r="D45" s="167">
        <v>0</v>
      </c>
      <c r="E45" s="169" t="s">
        <v>97</v>
      </c>
    </row>
    <row r="46" spans="1:5">
      <c r="A46" s="40" t="s">
        <v>23</v>
      </c>
      <c r="B46" s="137" t="s">
        <v>111</v>
      </c>
      <c r="C46" s="44">
        <v>25</v>
      </c>
      <c r="D46" s="45">
        <v>0</v>
      </c>
      <c r="E46" s="111"/>
    </row>
    <row r="47" spans="1:5">
      <c r="A47" s="147" t="s">
        <v>24</v>
      </c>
      <c r="B47" s="137" t="s">
        <v>6</v>
      </c>
      <c r="C47" s="150">
        <v>0</v>
      </c>
      <c r="D47" s="151">
        <v>0</v>
      </c>
      <c r="E47" s="175"/>
    </row>
    <row r="48" spans="1:5" s="99" customFormat="1">
      <c r="A48" s="53" t="s">
        <v>76</v>
      </c>
      <c r="B48" s="54" t="s">
        <v>74</v>
      </c>
      <c r="C48" s="45">
        <v>20</v>
      </c>
      <c r="D48" s="45">
        <v>0</v>
      </c>
      <c r="E48" s="111"/>
    </row>
    <row r="49" spans="1:5">
      <c r="A49" s="40" t="s">
        <v>75</v>
      </c>
      <c r="B49" s="114" t="s">
        <v>95</v>
      </c>
      <c r="C49" s="44">
        <v>10</v>
      </c>
      <c r="D49" s="45">
        <v>0</v>
      </c>
      <c r="E49" s="111"/>
    </row>
    <row r="50" spans="1:5">
      <c r="A50" s="40" t="s">
        <v>77</v>
      </c>
      <c r="B50" s="114" t="s">
        <v>95</v>
      </c>
      <c r="C50" s="44">
        <v>10</v>
      </c>
      <c r="D50" s="45">
        <v>0</v>
      </c>
      <c r="E50" s="111"/>
    </row>
    <row r="51" spans="1:5">
      <c r="A51" s="40" t="s">
        <v>78</v>
      </c>
      <c r="B51" s="114" t="s">
        <v>95</v>
      </c>
      <c r="C51" s="44">
        <v>10</v>
      </c>
      <c r="D51" s="45">
        <v>0</v>
      </c>
      <c r="E51" s="111"/>
    </row>
    <row r="52" spans="1:5">
      <c r="A52" s="40" t="s">
        <v>79</v>
      </c>
      <c r="B52" s="114" t="s">
        <v>95</v>
      </c>
      <c r="C52" s="44">
        <v>10</v>
      </c>
      <c r="D52" s="45">
        <v>0</v>
      </c>
      <c r="E52" s="111"/>
    </row>
    <row r="53" spans="1:5">
      <c r="A53" s="40" t="s">
        <v>80</v>
      </c>
      <c r="B53" s="114" t="s">
        <v>95</v>
      </c>
      <c r="C53" s="44">
        <v>10</v>
      </c>
      <c r="D53" s="45">
        <v>0</v>
      </c>
      <c r="E53" s="111"/>
    </row>
    <row r="54" spans="1:5">
      <c r="A54" s="40" t="s">
        <v>81</v>
      </c>
      <c r="B54" s="114" t="s">
        <v>95</v>
      </c>
      <c r="C54" s="44">
        <v>10</v>
      </c>
      <c r="D54" s="45">
        <v>0</v>
      </c>
      <c r="E54" s="111"/>
    </row>
    <row r="55" spans="1:5">
      <c r="A55" s="40" t="s">
        <v>82</v>
      </c>
      <c r="B55" s="114" t="s">
        <v>95</v>
      </c>
      <c r="C55" s="44">
        <v>0</v>
      </c>
      <c r="D55" s="45">
        <v>0</v>
      </c>
      <c r="E55" s="111"/>
    </row>
    <row r="56" spans="1:5">
      <c r="A56" s="46" t="s">
        <v>83</v>
      </c>
      <c r="B56" s="114" t="s">
        <v>95</v>
      </c>
      <c r="C56" s="48">
        <v>0</v>
      </c>
      <c r="D56" s="49">
        <v>0</v>
      </c>
      <c r="E56" s="112"/>
    </row>
    <row r="57" spans="1:5">
      <c r="A57" s="46" t="s">
        <v>93</v>
      </c>
      <c r="B57" s="114" t="s">
        <v>95</v>
      </c>
      <c r="C57" s="48">
        <v>0</v>
      </c>
      <c r="D57" s="49">
        <v>0</v>
      </c>
      <c r="E57" s="112"/>
    </row>
    <row r="58" spans="1:5" ht="12" thickBot="1">
      <c r="A58" s="56" t="s">
        <v>94</v>
      </c>
      <c r="B58" s="115" t="s">
        <v>95</v>
      </c>
      <c r="C58" s="51">
        <v>0</v>
      </c>
      <c r="D58" s="52">
        <v>0</v>
      </c>
      <c r="E58" s="113"/>
    </row>
    <row r="59" spans="1:5">
      <c r="A59" s="57" t="s">
        <v>25</v>
      </c>
      <c r="B59" s="58" t="s">
        <v>117</v>
      </c>
      <c r="C59" s="173">
        <v>0</v>
      </c>
      <c r="D59" s="168">
        <v>0</v>
      </c>
      <c r="E59" s="170" t="s">
        <v>97</v>
      </c>
    </row>
    <row r="60" spans="1:5">
      <c r="A60" s="40" t="s">
        <v>61</v>
      </c>
      <c r="B60" s="137" t="s">
        <v>107</v>
      </c>
      <c r="C60" s="44">
        <v>15</v>
      </c>
      <c r="D60" s="45">
        <v>0</v>
      </c>
      <c r="E60" s="111"/>
    </row>
    <row r="61" spans="1:5">
      <c r="A61" s="40" t="s">
        <v>62</v>
      </c>
      <c r="B61" s="43" t="s">
        <v>34</v>
      </c>
      <c r="C61" s="44">
        <v>10</v>
      </c>
      <c r="D61" s="45">
        <v>0</v>
      </c>
      <c r="E61" s="111"/>
    </row>
    <row r="62" spans="1:5">
      <c r="A62" s="40" t="s">
        <v>63</v>
      </c>
      <c r="B62" s="137" t="s">
        <v>110</v>
      </c>
      <c r="C62" s="44">
        <v>10</v>
      </c>
      <c r="D62" s="45">
        <v>0</v>
      </c>
      <c r="E62" s="111"/>
    </row>
    <row r="63" spans="1:5" ht="22.5">
      <c r="A63" s="154" t="s">
        <v>26</v>
      </c>
      <c r="B63" s="155" t="s">
        <v>98</v>
      </c>
      <c r="C63" s="156">
        <v>0</v>
      </c>
      <c r="D63" s="151">
        <v>0</v>
      </c>
      <c r="E63" s="164" t="s">
        <v>97</v>
      </c>
    </row>
    <row r="64" spans="1:5">
      <c r="A64" s="148" t="s">
        <v>64</v>
      </c>
      <c r="B64" s="149" t="s">
        <v>31</v>
      </c>
      <c r="C64" s="150">
        <v>0</v>
      </c>
      <c r="D64" s="151">
        <v>0</v>
      </c>
      <c r="E64" s="144"/>
    </row>
    <row r="65" spans="1:5" ht="12.75" customHeight="1">
      <c r="A65" s="148" t="s">
        <v>65</v>
      </c>
      <c r="B65" s="149" t="s">
        <v>55</v>
      </c>
      <c r="C65" s="153">
        <v>0</v>
      </c>
      <c r="D65" s="151">
        <v>0</v>
      </c>
      <c r="E65" s="144"/>
    </row>
    <row r="66" spans="1:5">
      <c r="A66" s="57" t="s">
        <v>27</v>
      </c>
      <c r="B66" s="58" t="s">
        <v>118</v>
      </c>
      <c r="C66" s="156">
        <v>0</v>
      </c>
      <c r="D66" s="151">
        <v>0</v>
      </c>
      <c r="E66" s="164" t="s">
        <v>97</v>
      </c>
    </row>
    <row r="67" spans="1:5">
      <c r="A67" s="40" t="s">
        <v>66</v>
      </c>
      <c r="B67" s="137" t="s">
        <v>112</v>
      </c>
      <c r="C67" s="44">
        <v>25</v>
      </c>
      <c r="D67" s="45">
        <v>0</v>
      </c>
      <c r="E67" s="111"/>
    </row>
    <row r="68" spans="1:5">
      <c r="A68" s="147" t="s">
        <v>67</v>
      </c>
      <c r="B68" s="137" t="s">
        <v>35</v>
      </c>
      <c r="C68" s="150">
        <v>10</v>
      </c>
      <c r="D68" s="151">
        <v>0</v>
      </c>
      <c r="E68" s="144"/>
    </row>
    <row r="69" spans="1:5" ht="22.5">
      <c r="A69" s="157" t="s">
        <v>28</v>
      </c>
      <c r="B69" s="158" t="s">
        <v>99</v>
      </c>
      <c r="C69" s="156">
        <v>0</v>
      </c>
      <c r="D69" s="151">
        <v>0</v>
      </c>
      <c r="E69" s="164" t="s">
        <v>97</v>
      </c>
    </row>
    <row r="70" spans="1:5">
      <c r="A70" s="148" t="s">
        <v>59</v>
      </c>
      <c r="B70" s="149" t="s">
        <v>7</v>
      </c>
      <c r="C70" s="150">
        <v>0</v>
      </c>
      <c r="D70" s="151">
        <v>0</v>
      </c>
      <c r="E70" s="144"/>
    </row>
    <row r="71" spans="1:5">
      <c r="A71" s="148" t="s">
        <v>60</v>
      </c>
      <c r="B71" s="149" t="s">
        <v>8</v>
      </c>
      <c r="C71" s="150">
        <v>0</v>
      </c>
      <c r="D71" s="151">
        <v>0</v>
      </c>
      <c r="E71" s="144"/>
    </row>
    <row r="72" spans="1:5">
      <c r="A72" s="148" t="s">
        <v>68</v>
      </c>
      <c r="B72" s="149" t="s">
        <v>106</v>
      </c>
      <c r="C72" s="153">
        <v>0</v>
      </c>
      <c r="D72" s="151">
        <v>0</v>
      </c>
      <c r="E72" s="144"/>
    </row>
    <row r="73" spans="1:5" ht="12" thickBot="1">
      <c r="A73" s="157" t="s">
        <v>29</v>
      </c>
      <c r="B73" s="159" t="s">
        <v>96</v>
      </c>
      <c r="C73" s="160">
        <v>0</v>
      </c>
      <c r="D73" s="165">
        <v>0</v>
      </c>
      <c r="E73" s="145"/>
    </row>
    <row r="74" spans="1:5" ht="12" thickBot="1">
      <c r="A74" s="161" t="s">
        <v>9</v>
      </c>
      <c r="B74" s="162" t="s">
        <v>10</v>
      </c>
      <c r="C74" s="163">
        <v>0</v>
      </c>
      <c r="D74" s="166">
        <v>0</v>
      </c>
      <c r="E74" s="146"/>
    </row>
    <row r="75" spans="1:5" hidden="1">
      <c r="A75" s="59"/>
      <c r="B75" s="35"/>
      <c r="C75" s="20"/>
      <c r="D75" s="20"/>
      <c r="E75" s="116"/>
    </row>
    <row r="76" spans="1:5" hidden="1">
      <c r="A76" s="16"/>
      <c r="B76" s="4"/>
      <c r="C76" s="8"/>
      <c r="D76" s="8"/>
      <c r="E76" s="4"/>
    </row>
    <row r="77" spans="1:5" hidden="1">
      <c r="A77" s="16"/>
      <c r="B77" s="4"/>
      <c r="C77" s="8"/>
      <c r="D77" s="8"/>
      <c r="E77" s="4"/>
    </row>
    <row r="78" spans="1:5" hidden="1">
      <c r="A78" s="16"/>
      <c r="B78" s="4"/>
      <c r="C78" s="8"/>
      <c r="D78" s="8"/>
      <c r="E78" s="4"/>
    </row>
    <row r="79" spans="1:5" hidden="1">
      <c r="A79" s="16"/>
      <c r="B79" s="4"/>
      <c r="C79" s="8"/>
      <c r="D79" s="8"/>
      <c r="E79" s="4"/>
    </row>
    <row r="80" spans="1:5" hidden="1">
      <c r="A80" s="16"/>
      <c r="B80" s="4"/>
      <c r="C80" s="8"/>
      <c r="D80" s="8"/>
      <c r="E80" s="4"/>
    </row>
    <row r="81" spans="1:5" hidden="1">
      <c r="A81" s="16"/>
      <c r="B81" s="4"/>
      <c r="C81" s="8"/>
      <c r="D81" s="8"/>
      <c r="E81" s="4"/>
    </row>
    <row r="82" spans="1:5" hidden="1">
      <c r="A82" s="16"/>
      <c r="B82" s="4"/>
      <c r="C82" s="8"/>
      <c r="D82" s="8"/>
      <c r="E82" s="4"/>
    </row>
    <row r="83" spans="1:5" hidden="1">
      <c r="A83" s="16"/>
      <c r="B83" s="4"/>
      <c r="C83" s="8"/>
      <c r="D83" s="8"/>
      <c r="E83" s="4"/>
    </row>
    <row r="84" spans="1:5" hidden="1">
      <c r="A84" s="16"/>
      <c r="B84" s="4"/>
      <c r="C84" s="8"/>
      <c r="D84" s="8"/>
      <c r="E84" s="4"/>
    </row>
    <row r="85" spans="1:5" hidden="1">
      <c r="A85" s="16"/>
      <c r="B85" s="4"/>
      <c r="C85" s="8"/>
      <c r="D85" s="8"/>
      <c r="E85" s="4"/>
    </row>
    <row r="86" spans="1:5" hidden="1">
      <c r="A86" s="16"/>
      <c r="B86" s="4"/>
      <c r="C86" s="8"/>
      <c r="D86" s="8"/>
      <c r="E86" s="4"/>
    </row>
    <row r="87" spans="1:5" hidden="1">
      <c r="A87" s="16"/>
      <c r="B87" s="4"/>
      <c r="C87" s="8"/>
      <c r="D87" s="8"/>
      <c r="E87" s="4"/>
    </row>
    <row r="88" spans="1:5" hidden="1">
      <c r="A88" s="16"/>
      <c r="B88" s="4"/>
      <c r="C88" s="8"/>
      <c r="D88" s="8"/>
      <c r="E88" s="4"/>
    </row>
    <row r="89" spans="1:5" hidden="1">
      <c r="A89" s="16"/>
      <c r="B89" s="4"/>
      <c r="C89" s="8"/>
      <c r="D89" s="8"/>
      <c r="E89" s="4"/>
    </row>
    <row r="90" spans="1:5" hidden="1">
      <c r="A90" s="16"/>
      <c r="B90" s="4"/>
      <c r="C90" s="8"/>
      <c r="D90" s="8"/>
      <c r="E90" s="4"/>
    </row>
    <row r="91" spans="1:5" hidden="1">
      <c r="A91" s="16"/>
      <c r="B91" s="4"/>
      <c r="C91" s="8"/>
      <c r="D91" s="8"/>
      <c r="E91" s="4"/>
    </row>
    <row r="92" spans="1:5" hidden="1">
      <c r="A92" s="16"/>
      <c r="B92" s="4"/>
      <c r="C92" s="8"/>
      <c r="D92" s="8"/>
      <c r="E92" s="4"/>
    </row>
    <row r="93" spans="1:5" hidden="1">
      <c r="A93" s="16"/>
      <c r="B93" s="4"/>
      <c r="C93" s="8"/>
      <c r="D93" s="8"/>
      <c r="E93" s="4"/>
    </row>
    <row r="94" spans="1:5" hidden="1">
      <c r="A94" s="16"/>
      <c r="B94" s="4"/>
      <c r="C94" s="8"/>
      <c r="D94" s="8"/>
      <c r="E94" s="4"/>
    </row>
    <row r="95" spans="1:5" hidden="1">
      <c r="A95" s="16"/>
      <c r="B95" s="4"/>
      <c r="C95" s="8"/>
      <c r="D95" s="8"/>
      <c r="E95" s="4"/>
    </row>
    <row r="96" spans="1:5" hidden="1">
      <c r="A96" s="16"/>
      <c r="B96" s="4"/>
      <c r="C96" s="8"/>
      <c r="D96" s="8"/>
      <c r="E96" s="4"/>
    </row>
    <row r="97" spans="1:5" hidden="1">
      <c r="A97" s="16"/>
      <c r="B97" s="4"/>
      <c r="C97" s="8"/>
      <c r="D97" s="8"/>
      <c r="E97" s="4"/>
    </row>
    <row r="98" spans="1:5" hidden="1">
      <c r="A98" s="16"/>
      <c r="B98" s="4"/>
      <c r="C98" s="8"/>
      <c r="D98" s="8"/>
      <c r="E98" s="4"/>
    </row>
    <row r="99" spans="1:5" hidden="1">
      <c r="A99" s="16"/>
      <c r="B99" s="4"/>
      <c r="C99" s="8"/>
      <c r="D99" s="8"/>
      <c r="E99" s="4"/>
    </row>
    <row r="100" spans="1:5" hidden="1">
      <c r="A100" s="16"/>
      <c r="B100" s="4"/>
      <c r="C100" s="8"/>
      <c r="D100" s="8"/>
      <c r="E100" s="4"/>
    </row>
    <row r="101" spans="1:5" hidden="1">
      <c r="A101" s="16"/>
      <c r="B101" s="4"/>
      <c r="C101" s="8"/>
      <c r="D101" s="8"/>
      <c r="E101" s="4"/>
    </row>
    <row r="102" spans="1:5" hidden="1">
      <c r="A102" s="16"/>
      <c r="B102" s="4"/>
      <c r="C102" s="8"/>
      <c r="D102" s="8"/>
      <c r="E102" s="4"/>
    </row>
    <row r="103" spans="1:5" hidden="1">
      <c r="A103" s="16"/>
      <c r="B103" s="4"/>
      <c r="C103" s="8"/>
      <c r="D103" s="8"/>
      <c r="E103" s="4"/>
    </row>
    <row r="104" spans="1:5" hidden="1">
      <c r="A104" s="16"/>
      <c r="B104" s="4"/>
      <c r="C104" s="8"/>
      <c r="D104" s="8"/>
      <c r="E104" s="4"/>
    </row>
    <row r="105" spans="1:5" hidden="1">
      <c r="A105" s="16"/>
      <c r="B105" s="4"/>
      <c r="C105" s="8"/>
      <c r="D105" s="8"/>
      <c r="E105" s="4"/>
    </row>
    <row r="106" spans="1:5" hidden="1">
      <c r="A106" s="16"/>
      <c r="B106" s="4"/>
      <c r="C106" s="8"/>
      <c r="D106" s="8"/>
      <c r="E106" s="4"/>
    </row>
    <row r="107" spans="1:5" hidden="1">
      <c r="A107" s="16"/>
      <c r="B107" s="4"/>
      <c r="C107" s="8"/>
      <c r="D107" s="8"/>
      <c r="E107" s="4"/>
    </row>
    <row r="108" spans="1:5" hidden="1">
      <c r="A108" s="16"/>
      <c r="B108" s="4"/>
      <c r="C108" s="8"/>
      <c r="D108" s="8"/>
      <c r="E108" s="4"/>
    </row>
    <row r="109" spans="1:5" hidden="1">
      <c r="A109" s="16"/>
      <c r="B109" s="4"/>
      <c r="C109" s="8"/>
      <c r="D109" s="8"/>
      <c r="E109" s="4"/>
    </row>
    <row r="110" spans="1:5" hidden="1">
      <c r="A110" s="16"/>
      <c r="B110" s="4"/>
      <c r="C110" s="8"/>
      <c r="D110" s="8"/>
      <c r="E110" s="4"/>
    </row>
    <row r="111" spans="1:5" hidden="1">
      <c r="A111" s="16"/>
      <c r="B111" s="4"/>
      <c r="C111" s="8"/>
      <c r="D111" s="8"/>
      <c r="E111" s="4"/>
    </row>
    <row r="112" spans="1:5" hidden="1">
      <c r="A112" s="16"/>
      <c r="B112" s="4"/>
      <c r="C112" s="8"/>
      <c r="D112" s="8"/>
      <c r="E112" s="4"/>
    </row>
    <row r="113" spans="1:5" hidden="1">
      <c r="A113" s="16"/>
      <c r="B113" s="4"/>
      <c r="C113" s="8"/>
      <c r="D113" s="8"/>
      <c r="E113" s="4"/>
    </row>
    <row r="114" spans="1:5" hidden="1">
      <c r="A114" s="16"/>
      <c r="B114" s="4"/>
      <c r="C114" s="8"/>
      <c r="D114" s="8"/>
      <c r="E114" s="4"/>
    </row>
    <row r="115" spans="1:5" hidden="1">
      <c r="A115" s="16"/>
      <c r="B115" s="4"/>
      <c r="C115" s="8"/>
      <c r="D115" s="8"/>
      <c r="E115" s="4"/>
    </row>
    <row r="116" spans="1:5" hidden="1">
      <c r="A116" s="16"/>
      <c r="B116" s="4"/>
      <c r="C116" s="8"/>
      <c r="D116" s="8"/>
      <c r="E116" s="4"/>
    </row>
    <row r="117" spans="1:5" hidden="1">
      <c r="A117" s="16"/>
      <c r="B117" s="4"/>
      <c r="C117" s="8"/>
      <c r="D117" s="8"/>
      <c r="E117" s="4"/>
    </row>
    <row r="118" spans="1:5" hidden="1">
      <c r="A118" s="16"/>
      <c r="B118" s="4"/>
      <c r="C118" s="8"/>
      <c r="D118" s="8"/>
      <c r="E118" s="4"/>
    </row>
    <row r="119" spans="1:5" hidden="1">
      <c r="A119" s="16"/>
      <c r="B119" s="4"/>
      <c r="C119" s="8"/>
      <c r="D119" s="8"/>
      <c r="E119" s="4"/>
    </row>
    <row r="120" spans="1:5" hidden="1">
      <c r="A120" s="16"/>
      <c r="B120" s="4"/>
      <c r="C120" s="8"/>
      <c r="D120" s="8"/>
      <c r="E120" s="4"/>
    </row>
    <row r="121" spans="1:5" hidden="1">
      <c r="A121" s="16"/>
      <c r="B121" s="4"/>
      <c r="C121" s="8"/>
      <c r="D121" s="8"/>
      <c r="E121" s="4"/>
    </row>
    <row r="122" spans="1:5" hidden="1">
      <c r="A122" s="16"/>
      <c r="B122" s="4"/>
      <c r="C122" s="8"/>
      <c r="D122" s="8"/>
      <c r="E122" s="4"/>
    </row>
    <row r="123" spans="1:5" hidden="1">
      <c r="A123" s="16"/>
      <c r="B123" s="4"/>
      <c r="C123" s="8"/>
      <c r="D123" s="8"/>
      <c r="E123" s="4"/>
    </row>
    <row r="124" spans="1:5" hidden="1">
      <c r="A124" s="16"/>
      <c r="B124" s="4"/>
      <c r="C124" s="8"/>
      <c r="D124" s="8"/>
      <c r="E124" s="4"/>
    </row>
    <row r="125" spans="1:5" hidden="1">
      <c r="A125" s="16"/>
      <c r="B125" s="4"/>
      <c r="C125" s="8"/>
      <c r="D125" s="8"/>
      <c r="E125" s="4"/>
    </row>
    <row r="126" spans="1:5" hidden="1">
      <c r="A126" s="16"/>
      <c r="B126" s="4"/>
      <c r="C126" s="8"/>
      <c r="D126" s="8"/>
      <c r="E126" s="4"/>
    </row>
    <row r="127" spans="1:5" hidden="1">
      <c r="A127" s="16"/>
      <c r="B127" s="4"/>
      <c r="C127" s="8"/>
      <c r="D127" s="8"/>
      <c r="E127" s="4"/>
    </row>
    <row r="128" spans="1:5" hidden="1">
      <c r="A128" s="16"/>
      <c r="B128" s="4"/>
      <c r="C128" s="8"/>
      <c r="D128" s="8"/>
      <c r="E128" s="4"/>
    </row>
    <row r="129" spans="1:5" hidden="1">
      <c r="A129" s="16"/>
      <c r="B129" s="4"/>
      <c r="C129" s="8"/>
      <c r="D129" s="8"/>
      <c r="E129" s="4"/>
    </row>
    <row r="130" spans="1:5" hidden="1">
      <c r="A130" s="16"/>
      <c r="B130" s="4"/>
      <c r="C130" s="8"/>
      <c r="D130" s="8"/>
      <c r="E130" s="4"/>
    </row>
    <row r="131" spans="1:5" hidden="1">
      <c r="A131" s="16"/>
      <c r="B131" s="4"/>
      <c r="C131" s="8"/>
      <c r="D131" s="8"/>
      <c r="E131" s="4"/>
    </row>
    <row r="132" spans="1:5" hidden="1">
      <c r="A132" s="16"/>
      <c r="B132" s="4"/>
      <c r="C132" s="8"/>
      <c r="D132" s="8"/>
      <c r="E132" s="4"/>
    </row>
    <row r="133" spans="1:5" hidden="1">
      <c r="A133" s="16"/>
      <c r="B133" s="4"/>
      <c r="C133" s="8"/>
      <c r="D133" s="8"/>
      <c r="E133" s="4"/>
    </row>
    <row r="134" spans="1:5" hidden="1">
      <c r="A134" s="16"/>
      <c r="B134" s="4"/>
      <c r="C134" s="8"/>
      <c r="D134" s="8"/>
      <c r="E134" s="4"/>
    </row>
    <row r="135" spans="1:5" hidden="1">
      <c r="A135" s="16"/>
      <c r="B135" s="4"/>
      <c r="C135" s="8"/>
      <c r="D135" s="8"/>
      <c r="E135" s="4"/>
    </row>
    <row r="136" spans="1:5" hidden="1">
      <c r="A136" s="16"/>
      <c r="B136" s="4"/>
      <c r="C136" s="8"/>
      <c r="D136" s="8"/>
      <c r="E136" s="4"/>
    </row>
    <row r="137" spans="1:5" hidden="1">
      <c r="A137" s="16"/>
      <c r="B137" s="4"/>
      <c r="C137" s="8"/>
      <c r="D137" s="8"/>
      <c r="E137" s="4"/>
    </row>
    <row r="138" spans="1:5" hidden="1">
      <c r="A138" s="16"/>
      <c r="B138" s="4"/>
      <c r="C138" s="8"/>
      <c r="D138" s="8"/>
      <c r="E138" s="4"/>
    </row>
    <row r="139" spans="1:5" hidden="1">
      <c r="A139" s="16"/>
      <c r="B139" s="4"/>
      <c r="C139" s="8"/>
      <c r="D139" s="8"/>
      <c r="E139" s="4"/>
    </row>
    <row r="140" spans="1:5" hidden="1">
      <c r="A140" s="16"/>
      <c r="B140" s="4"/>
      <c r="C140" s="8"/>
      <c r="D140" s="8"/>
      <c r="E140" s="4"/>
    </row>
    <row r="141" spans="1:5" hidden="1">
      <c r="A141" s="16"/>
      <c r="B141" s="4"/>
      <c r="C141" s="8"/>
      <c r="D141" s="8"/>
      <c r="E141" s="4"/>
    </row>
    <row r="142" spans="1:5" hidden="1">
      <c r="A142" s="16"/>
      <c r="B142" s="4"/>
      <c r="C142" s="8"/>
      <c r="D142" s="8"/>
      <c r="E142" s="4"/>
    </row>
    <row r="143" spans="1:5" hidden="1">
      <c r="A143" s="16"/>
      <c r="B143" s="4"/>
      <c r="C143" s="8"/>
      <c r="D143" s="8"/>
      <c r="E143" s="4"/>
    </row>
    <row r="144" spans="1:5" hidden="1">
      <c r="A144" s="16"/>
      <c r="B144" s="4"/>
      <c r="C144" s="8"/>
      <c r="D144" s="8"/>
      <c r="E144" s="4"/>
    </row>
    <row r="145" spans="1:5" hidden="1">
      <c r="A145" s="16"/>
      <c r="B145" s="4"/>
      <c r="C145" s="8"/>
      <c r="D145" s="8"/>
      <c r="E145" s="4"/>
    </row>
    <row r="146" spans="1:5" hidden="1">
      <c r="A146" s="16"/>
      <c r="B146" s="4"/>
      <c r="C146" s="8"/>
      <c r="D146" s="8"/>
      <c r="E146" s="4"/>
    </row>
    <row r="147" spans="1:5" hidden="1">
      <c r="A147" s="16"/>
      <c r="B147" s="4"/>
      <c r="C147" s="8"/>
      <c r="D147" s="8"/>
      <c r="E147" s="4"/>
    </row>
    <row r="148" spans="1:5" hidden="1">
      <c r="A148" s="16"/>
      <c r="B148" s="4"/>
      <c r="C148" s="8"/>
      <c r="D148" s="8"/>
      <c r="E148" s="4"/>
    </row>
    <row r="149" spans="1:5" hidden="1">
      <c r="A149" s="16"/>
      <c r="B149" s="4"/>
      <c r="C149" s="8"/>
      <c r="D149" s="8"/>
      <c r="E149" s="4"/>
    </row>
    <row r="150" spans="1:5" hidden="1">
      <c r="A150" s="16"/>
      <c r="B150" s="4"/>
      <c r="C150" s="8"/>
      <c r="D150" s="8"/>
      <c r="E150" s="4"/>
    </row>
    <row r="151" spans="1:5" hidden="1">
      <c r="A151" s="16"/>
      <c r="B151" s="4"/>
      <c r="C151" s="8"/>
      <c r="D151" s="8"/>
      <c r="E151" s="4"/>
    </row>
    <row r="152" spans="1:5" hidden="1">
      <c r="A152" s="16"/>
      <c r="B152" s="4"/>
      <c r="C152" s="8"/>
      <c r="D152" s="8"/>
      <c r="E152" s="4"/>
    </row>
    <row r="153" spans="1:5" hidden="1">
      <c r="A153" s="16"/>
      <c r="B153" s="4"/>
      <c r="C153" s="8"/>
      <c r="D153" s="8"/>
      <c r="E153" s="4"/>
    </row>
    <row r="154" spans="1:5" hidden="1">
      <c r="A154" s="16"/>
      <c r="B154" s="4"/>
      <c r="C154" s="8"/>
      <c r="D154" s="8"/>
      <c r="E154" s="4"/>
    </row>
    <row r="155" spans="1:5" hidden="1">
      <c r="A155" s="16"/>
      <c r="B155" s="4"/>
      <c r="C155" s="8"/>
      <c r="D155" s="8"/>
      <c r="E155" s="4"/>
    </row>
    <row r="156" spans="1:5" hidden="1">
      <c r="A156" s="16"/>
      <c r="B156" s="4"/>
      <c r="C156" s="8"/>
      <c r="D156" s="8"/>
      <c r="E156" s="4"/>
    </row>
    <row r="157" spans="1:5" hidden="1">
      <c r="A157" s="16"/>
      <c r="B157" s="4"/>
      <c r="C157" s="8"/>
      <c r="D157" s="8"/>
      <c r="E157" s="4"/>
    </row>
    <row r="158" spans="1:5" hidden="1">
      <c r="A158" s="16"/>
      <c r="B158" s="4"/>
      <c r="C158" s="8"/>
      <c r="D158" s="8"/>
      <c r="E158" s="4"/>
    </row>
    <row r="159" spans="1:5" hidden="1">
      <c r="A159" s="16"/>
      <c r="B159" s="4"/>
      <c r="C159" s="8"/>
      <c r="D159" s="8"/>
      <c r="E159" s="4"/>
    </row>
    <row r="160" spans="1:5" hidden="1">
      <c r="A160" s="16"/>
      <c r="B160" s="4"/>
      <c r="C160" s="8"/>
      <c r="D160" s="8"/>
      <c r="E160" s="4"/>
    </row>
    <row r="161" spans="1:5" hidden="1">
      <c r="A161" s="16"/>
      <c r="B161" s="4"/>
      <c r="C161" s="8"/>
      <c r="D161" s="8"/>
      <c r="E161" s="4"/>
    </row>
    <row r="162" spans="1:5" hidden="1">
      <c r="A162" s="16"/>
      <c r="B162" s="4"/>
      <c r="C162" s="8"/>
      <c r="D162" s="8"/>
      <c r="E162" s="4"/>
    </row>
    <row r="163" spans="1:5" hidden="1">
      <c r="A163" s="16"/>
      <c r="B163" s="4"/>
      <c r="C163" s="8"/>
      <c r="D163" s="8"/>
      <c r="E163" s="4"/>
    </row>
    <row r="164" spans="1:5" hidden="1">
      <c r="A164" s="16"/>
      <c r="B164" s="4"/>
      <c r="C164" s="8"/>
      <c r="D164" s="8"/>
      <c r="E164" s="4"/>
    </row>
    <row r="165" spans="1:5" hidden="1">
      <c r="A165" s="16"/>
      <c r="B165" s="4"/>
      <c r="C165" s="8"/>
      <c r="D165" s="8"/>
      <c r="E165" s="4"/>
    </row>
    <row r="166" spans="1:5" hidden="1">
      <c r="A166" s="16"/>
      <c r="B166" s="4"/>
      <c r="C166" s="8"/>
      <c r="D166" s="8"/>
      <c r="E166" s="4"/>
    </row>
    <row r="167" spans="1:5" hidden="1">
      <c r="A167" s="16"/>
      <c r="B167" s="4"/>
      <c r="C167" s="8"/>
      <c r="D167" s="8"/>
      <c r="E167" s="4"/>
    </row>
    <row r="168" spans="1:5" hidden="1">
      <c r="A168" s="16"/>
      <c r="B168" s="4"/>
      <c r="C168" s="8"/>
      <c r="D168" s="8"/>
      <c r="E168" s="4"/>
    </row>
    <row r="169" spans="1:5" hidden="1">
      <c r="A169" s="16"/>
      <c r="B169" s="4"/>
      <c r="C169" s="8"/>
      <c r="D169" s="8"/>
      <c r="E169" s="4"/>
    </row>
    <row r="170" spans="1:5" hidden="1">
      <c r="A170" s="16"/>
      <c r="B170" s="4"/>
      <c r="C170" s="8"/>
      <c r="D170" s="8"/>
      <c r="E170" s="4"/>
    </row>
    <row r="171" spans="1:5" hidden="1">
      <c r="A171" s="16"/>
      <c r="B171" s="4"/>
      <c r="C171" s="8"/>
      <c r="D171" s="8"/>
      <c r="E171" s="4"/>
    </row>
    <row r="172" spans="1:5" hidden="1">
      <c r="A172" s="16"/>
      <c r="B172" s="4"/>
      <c r="C172" s="8"/>
      <c r="D172" s="8"/>
      <c r="E172" s="4"/>
    </row>
    <row r="173" spans="1:5" hidden="1">
      <c r="A173" s="16"/>
      <c r="B173" s="4"/>
      <c r="C173" s="8"/>
      <c r="D173" s="8"/>
      <c r="E173" s="4"/>
    </row>
    <row r="174" spans="1:5" hidden="1">
      <c r="A174" s="16"/>
      <c r="B174" s="4"/>
      <c r="C174" s="8"/>
      <c r="D174" s="8"/>
      <c r="E174" s="4"/>
    </row>
    <row r="175" spans="1:5" hidden="1">
      <c r="A175" s="16"/>
      <c r="B175" s="4"/>
      <c r="C175" s="8"/>
      <c r="D175" s="8"/>
      <c r="E175" s="4"/>
    </row>
    <row r="176" spans="1:5" hidden="1">
      <c r="A176" s="16"/>
      <c r="B176" s="4"/>
      <c r="C176" s="8"/>
      <c r="D176" s="8"/>
      <c r="E176" s="4"/>
    </row>
    <row r="177" spans="1:5" hidden="1">
      <c r="A177" s="16"/>
      <c r="B177" s="4"/>
      <c r="C177" s="8"/>
      <c r="D177" s="8"/>
      <c r="E177" s="4"/>
    </row>
    <row r="178" spans="1:5" hidden="1">
      <c r="A178" s="16"/>
      <c r="B178" s="4"/>
      <c r="C178" s="8"/>
      <c r="D178" s="8"/>
      <c r="E178" s="4"/>
    </row>
    <row r="179" spans="1:5" hidden="1">
      <c r="A179" s="16"/>
      <c r="B179" s="4"/>
      <c r="C179" s="8"/>
      <c r="D179" s="8"/>
      <c r="E179" s="4"/>
    </row>
    <row r="180" spans="1:5" hidden="1">
      <c r="A180" s="16"/>
      <c r="B180" s="4"/>
      <c r="C180" s="8"/>
      <c r="D180" s="8"/>
      <c r="E180" s="4"/>
    </row>
    <row r="181" spans="1:5" hidden="1">
      <c r="A181" s="16"/>
      <c r="B181" s="4"/>
      <c r="C181" s="8"/>
      <c r="D181" s="8"/>
      <c r="E181" s="4"/>
    </row>
    <row r="182" spans="1:5" hidden="1">
      <c r="A182" s="16"/>
      <c r="B182" s="4"/>
      <c r="C182" s="8"/>
      <c r="D182" s="8"/>
      <c r="E182" s="4"/>
    </row>
    <row r="183" spans="1:5" hidden="1">
      <c r="A183" s="16"/>
      <c r="B183" s="4"/>
      <c r="C183" s="8"/>
      <c r="D183" s="8"/>
      <c r="E183" s="4"/>
    </row>
    <row r="184" spans="1:5" hidden="1">
      <c r="A184" s="16"/>
      <c r="B184" s="4"/>
      <c r="C184" s="8"/>
      <c r="D184" s="8"/>
      <c r="E184" s="4"/>
    </row>
    <row r="185" spans="1:5" hidden="1">
      <c r="A185" s="16"/>
      <c r="B185" s="4"/>
      <c r="C185" s="8"/>
      <c r="D185" s="8"/>
      <c r="E185" s="4"/>
    </row>
    <row r="186" spans="1:5" hidden="1">
      <c r="A186" s="16"/>
      <c r="B186" s="4"/>
      <c r="C186" s="8"/>
      <c r="D186" s="8"/>
      <c r="E186" s="4"/>
    </row>
    <row r="187" spans="1:5" hidden="1">
      <c r="A187" s="16"/>
      <c r="B187" s="4"/>
      <c r="C187" s="8"/>
      <c r="D187" s="8"/>
      <c r="E187" s="4"/>
    </row>
    <row r="188" spans="1:5" hidden="1">
      <c r="A188" s="16"/>
      <c r="B188" s="4"/>
      <c r="C188" s="8"/>
      <c r="D188" s="8"/>
      <c r="E188" s="4"/>
    </row>
    <row r="189" spans="1:5" hidden="1">
      <c r="A189" s="16"/>
      <c r="B189" s="4"/>
      <c r="C189" s="8"/>
      <c r="D189" s="8"/>
      <c r="E189" s="4"/>
    </row>
    <row r="190" spans="1:5" hidden="1">
      <c r="A190" s="16"/>
      <c r="B190" s="4"/>
      <c r="C190" s="8"/>
      <c r="D190" s="8"/>
      <c r="E190" s="4"/>
    </row>
    <row r="191" spans="1:5" hidden="1">
      <c r="A191" s="16"/>
      <c r="B191" s="4"/>
      <c r="C191" s="8"/>
      <c r="D191" s="8"/>
      <c r="E191" s="4"/>
    </row>
    <row r="192" spans="1:5" hidden="1">
      <c r="A192" s="16"/>
      <c r="B192" s="4"/>
      <c r="C192" s="8"/>
      <c r="D192" s="8"/>
      <c r="E192" s="4"/>
    </row>
    <row r="193" spans="1:5" hidden="1">
      <c r="A193" s="16"/>
      <c r="B193" s="4"/>
      <c r="C193" s="8"/>
      <c r="D193" s="8"/>
      <c r="E193" s="4"/>
    </row>
    <row r="194" spans="1:5" hidden="1">
      <c r="A194" s="16"/>
      <c r="B194" s="4"/>
      <c r="C194" s="8"/>
      <c r="D194" s="8"/>
      <c r="E194" s="4"/>
    </row>
    <row r="195" spans="1:5" hidden="1">
      <c r="A195" s="16"/>
      <c r="B195" s="4"/>
      <c r="C195" s="8"/>
      <c r="D195" s="8"/>
      <c r="E195" s="4"/>
    </row>
    <row r="196" spans="1:5" hidden="1">
      <c r="A196" s="16"/>
      <c r="B196" s="4"/>
      <c r="C196" s="8"/>
      <c r="D196" s="8"/>
      <c r="E196" s="4"/>
    </row>
    <row r="197" spans="1:5" hidden="1">
      <c r="A197" s="16"/>
      <c r="B197" s="4"/>
      <c r="C197" s="8"/>
      <c r="D197" s="8"/>
      <c r="E197" s="4"/>
    </row>
    <row r="198" spans="1:5" hidden="1">
      <c r="A198" s="16"/>
      <c r="B198" s="4"/>
      <c r="C198" s="8"/>
      <c r="D198" s="8"/>
      <c r="E198" s="4"/>
    </row>
    <row r="199" spans="1:5" hidden="1">
      <c r="A199" s="16"/>
      <c r="B199" s="4"/>
      <c r="C199" s="8"/>
      <c r="D199" s="8"/>
      <c r="E199" s="4"/>
    </row>
    <row r="200" spans="1:5" hidden="1">
      <c r="A200" s="16"/>
      <c r="B200" s="4"/>
      <c r="C200" s="8"/>
      <c r="D200" s="8"/>
      <c r="E200" s="4"/>
    </row>
    <row r="201" spans="1:5" ht="12" thickBot="1"/>
    <row r="202" spans="1:5" s="4" customFormat="1" ht="16.5" thickBot="1">
      <c r="A202" s="25"/>
      <c r="B202" s="26" t="str">
        <f>Leistungen!B1</f>
        <v>Gesamt</v>
      </c>
      <c r="C202" s="27">
        <f>Leistungen!C1</f>
        <v>380</v>
      </c>
      <c r="D202" s="27">
        <f>Leistungen!D1</f>
        <v>0</v>
      </c>
      <c r="E202" s="101"/>
    </row>
  </sheetData>
  <sheetProtection password="E1FA" sheet="1" objects="1" scenarios="1" selectLockedCells="1"/>
  <phoneticPr fontId="1" type="noConversion"/>
  <pageMargins left="0.78740157499999996" right="0.78740157499999996" top="0.984251969" bottom="0.984251969" header="0.4921259845" footer="0.4921259845"/>
  <pageSetup paperSize="9" scale="46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4</vt:i4>
      </vt:variant>
    </vt:vector>
  </HeadingPairs>
  <TitlesOfParts>
    <vt:vector size="7" baseType="lpstr">
      <vt:lpstr>Gruppe</vt:lpstr>
      <vt:lpstr>Leistungen</vt:lpstr>
      <vt:lpstr>Übersicht</vt:lpstr>
      <vt:lpstr>Gruppe!Druckbereich</vt:lpstr>
      <vt:lpstr>Leistungen!Druckbereich</vt:lpstr>
      <vt:lpstr>Übersicht!Druckbereich</vt:lpstr>
      <vt:lpstr>Übersicht!Drucktitel</vt:lpstr>
    </vt:vector>
  </TitlesOfParts>
  <Company>HAWK Hildesheim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Bewertungsmatrix</dc:title>
  <dc:subject>Projekt Baukonstruktion + Bauphysik 2</dc:subject>
  <dc:creator>Hans Peter Leimer</dc:creator>
  <cp:lastModifiedBy>Hans-Peter Leimer</cp:lastModifiedBy>
  <cp:lastPrinted>2020-02-27T08:09:22Z</cp:lastPrinted>
  <dcterms:created xsi:type="dcterms:W3CDTF">2012-09-18T09:36:56Z</dcterms:created>
  <dcterms:modified xsi:type="dcterms:W3CDTF">2020-02-27T10:07:45Z</dcterms:modified>
</cp:coreProperties>
</file>